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8565" windowHeight="1164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работ'!$A$1:$I$59</definedName>
  </definedNames>
  <calcPr fullCalcOnLoad="1"/>
</workbook>
</file>

<file path=xl/sharedStrings.xml><?xml version="1.0" encoding="utf-8"?>
<sst xmlns="http://schemas.openxmlformats.org/spreadsheetml/2006/main" count="279" uniqueCount="199">
  <si>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</si>
  <si>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</si>
  <si>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</si>
  <si>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</si>
  <si>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</si>
  <si>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</si>
  <si>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</si>
  <si>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</si>
  <si>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</si>
  <si>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</si>
  <si>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</si>
  <si>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</si>
  <si>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</si>
  <si>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</si>
  <si>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</si>
  <si>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</si>
  <si>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</si>
  <si>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</si>
  <si>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</si>
  <si>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</si>
  <si>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</si>
  <si>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</si>
  <si>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</si>
  <si>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</si>
  <si>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</si>
  <si>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</si>
  <si>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</si>
  <si>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</si>
  <si>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</si>
  <si>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</si>
  <si>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</si>
  <si>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</si>
  <si>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</si>
  <si>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</si>
  <si>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</si>
  <si>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</si>
  <si>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</si>
  <si>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</si>
  <si>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</si>
  <si>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</si>
  <si>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</si>
  <si>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</si>
  <si>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</si>
  <si>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</si>
  <si>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</si>
  <si>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</si>
  <si>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</si>
  <si>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</si>
  <si>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</si>
  <si>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</si>
  <si>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</si>
  <si>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</si>
  <si>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</si>
  <si>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</si>
  <si>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</si>
  <si>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</si>
  <si>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t>Смена электроламп в местах общего пользования</t>
  </si>
  <si>
    <t>м2</t>
  </si>
  <si>
    <t>м</t>
  </si>
  <si>
    <t>Установка адресных табличек у подъездов</t>
  </si>
  <si>
    <t>Смена автоматического выключателя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</si>
  <si>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</si>
  <si>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</si>
  <si>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</si>
  <si>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</si>
  <si>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</si>
  <si>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</si>
  <si>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</si>
  <si>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</si>
  <si>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</si>
  <si>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</si>
  <si>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</si>
  <si>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</si>
  <si>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</si>
  <si>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</si>
  <si>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</si>
  <si>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</si>
  <si>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Труба d 15</t>
  </si>
  <si>
    <t>Труба d 20</t>
  </si>
  <si>
    <t>Труба d25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</si>
  <si>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73</t>
    </r>
    <r>
      <rPr>
        <sz val="11"/>
        <rFont val="Times New Roman"/>
        <family val="1"/>
      </rPr>
      <t xml:space="preserve">
за 2013 год</t>
    </r>
  </si>
  <si>
    <t>Смена коробки оконного блока</t>
  </si>
  <si>
    <t>Мелкий ремонт внутридомовых электрических сетей</t>
  </si>
  <si>
    <t>Ремонт групповых электрощитков на лестничной клетке</t>
  </si>
  <si>
    <t>Капитальный ремонт общего имущества МКД</t>
  </si>
  <si>
    <t>Труба d 57</t>
  </si>
  <si>
    <t>Балломакс d 50</t>
  </si>
  <si>
    <t>Ремонт подъездов № 1,4</t>
  </si>
  <si>
    <t>Ремонт подъездов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</si>
  <si>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</si>
  <si>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</si>
  <si>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ул</t>
    </r>
    <r>
      <rPr>
        <b/>
        <i/>
        <sz val="12"/>
        <rFont val="Times New Roman"/>
        <family val="1"/>
      </rPr>
      <t>. Никитина 73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</si>
  <si>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</si>
  <si>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</si>
  <si>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</si>
  <si>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</si>
  <si>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</si>
  <si>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</si>
  <si>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</si>
  <si>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</si>
  <si>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</si>
  <si>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</si>
  <si>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</si>
  <si>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</si>
  <si>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</si>
  <si>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</si>
  <si>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</si>
  <si>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</si>
  <si>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</si>
  <si>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</si>
  <si>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</si>
  <si>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</si>
  <si>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</si>
  <si>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</si>
  <si>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</si>
  <si>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бетонной кровли наплавляемыми материалами</t>
  </si>
  <si>
    <t>до 1 октября</t>
  </si>
  <si>
    <t>2.2</t>
  </si>
  <si>
    <t>Очистка кровли от сучьев, листьев и мусора  (2 раза в год)</t>
  </si>
  <si>
    <t>весна, осень</t>
  </si>
  <si>
    <t>2.3</t>
  </si>
  <si>
    <t>Очистка чердачного помещения от мусора  (1 раз в год)</t>
  </si>
  <si>
    <t xml:space="preserve">до 15 апреля </t>
  </si>
  <si>
    <t>2.4</t>
  </si>
  <si>
    <t>Очистка подъездных козырьков от мусора (2 раза в год)</t>
  </si>
  <si>
    <t>2.5</t>
  </si>
  <si>
    <t>Очистка кровли от снега (по мере необходимости)</t>
  </si>
  <si>
    <t>зимний период</t>
  </si>
  <si>
    <t>2.6</t>
  </si>
  <si>
    <t>Очистка балконных козырьков 5-го этажа от снега с автовышки (по мере необходимости)</t>
  </si>
  <si>
    <t>до 15 апреля и с 1 ноября</t>
  </si>
  <si>
    <t>нет необходимости</t>
  </si>
  <si>
    <t>2.7</t>
  </si>
  <si>
    <t>Очистка подъездных козырьков от снега (по мере необходим.)</t>
  </si>
  <si>
    <t>2.8</t>
  </si>
  <si>
    <t>Ремонт дверных полотен (по мере необходимости)</t>
  </si>
  <si>
    <t>нет необходим.</t>
  </si>
  <si>
    <t>2.9</t>
  </si>
  <si>
    <t>Установка пружин на входные двери на зимний период</t>
  </si>
  <si>
    <t>октябрь</t>
  </si>
  <si>
    <t>2.10</t>
  </si>
  <si>
    <t>Снятие пружин на летний период</t>
  </si>
  <si>
    <t>апрель</t>
  </si>
  <si>
    <t>2.11</t>
  </si>
  <si>
    <t>Смена замка навесного (по мере необходимости)</t>
  </si>
  <si>
    <t xml:space="preserve"> </t>
  </si>
  <si>
    <t>2.12</t>
  </si>
  <si>
    <t>2.13</t>
  </si>
  <si>
    <t>Смена оконных створок на лестничных площадках</t>
  </si>
  <si>
    <t>2.14</t>
  </si>
  <si>
    <t>Окраска оконных створок по новой поверхности</t>
  </si>
  <si>
    <t>2.15</t>
  </si>
  <si>
    <t>Ремонт оконных створок ( по мере необходимости)</t>
  </si>
  <si>
    <t>2.16</t>
  </si>
  <si>
    <t>Смена остекления оконных створок (по мере необходимости)</t>
  </si>
  <si>
    <t>2.17</t>
  </si>
  <si>
    <t xml:space="preserve">Утепление подвальных продухов на зимний период </t>
  </si>
  <si>
    <t>2.18</t>
  </si>
  <si>
    <t>Изготовление дощатых щитов для продухов подвала</t>
  </si>
  <si>
    <t>2.19</t>
  </si>
  <si>
    <t>Разгерметизация подвальных продухов на летний период</t>
  </si>
  <si>
    <t>2.20</t>
  </si>
  <si>
    <t>Ремонт инвентаря для уборки дома (по мере необходимости)</t>
  </si>
  <si>
    <t>2.21</t>
  </si>
  <si>
    <t>Профилактический осмотр жилого дома с выполнением мелкого ремонта (2 раза в неделю)</t>
  </si>
  <si>
    <t>ч/час</t>
  </si>
  <si>
    <t>2.22</t>
  </si>
  <si>
    <t>Ремонт скамеек (по мере необходимости)</t>
  </si>
  <si>
    <t>2.23</t>
  </si>
  <si>
    <t>Непредвиденные работы:</t>
  </si>
  <si>
    <t>час</t>
  </si>
  <si>
    <t>Пароизоляция труб ливневой канализации на чердаке</t>
  </si>
  <si>
    <t xml:space="preserve">Ремонт стыков стеновых панелей со стороны фасада </t>
  </si>
  <si>
    <t xml:space="preserve">Окраска масляными составами скамеек по новой поверхности </t>
  </si>
  <si>
    <t>Ремонт бетонных полов лестничных площадок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</si>
  <si>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</si>
  <si>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</si>
  <si>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</si>
  <si>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</si>
  <si>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</si>
  <si>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</si>
  <si>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</si>
  <si>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</si>
  <si>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</si>
  <si>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</si>
  <si>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</si>
  <si>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</si>
  <si>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</si>
  <si>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</si>
  <si>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</si>
  <si>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</si>
  <si>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4.8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</si>
  <si>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</si>
  <si>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</si>
  <si>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</si>
  <si>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</si>
  <si>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</si>
  <si>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1</t>
  </si>
  <si>
    <t>декабрь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</si>
</sst>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6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4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/>
    </xf>
    <xf numFmtId="2" fontId="26" fillId="0" borderId="17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8" xfId="0" applyFont="1" applyBorder="1" applyAlignment="1">
      <alignment/>
    </xf>
    <xf numFmtId="0" fontId="25" fillId="0" borderId="0" xfId="0" applyFont="1" applyAlignment="1">
      <alignment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49" fontId="26" fillId="0" borderId="30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49" fontId="26" fillId="0" borderId="24" xfId="0" applyNumberFormat="1" applyFont="1" applyBorder="1" applyAlignment="1">
      <alignment horizontal="left"/>
    </xf>
    <xf numFmtId="0" fontId="26" fillId="0" borderId="25" xfId="0" applyFont="1" applyBorder="1" applyAlignment="1">
      <alignment horizontal="left" wrapText="1"/>
    </xf>
    <xf numFmtId="0" fontId="26" fillId="0" borderId="25" xfId="0" applyFont="1" applyBorder="1" applyAlignment="1">
      <alignment horizontal="center"/>
    </xf>
    <xf numFmtId="2" fontId="26" fillId="0" borderId="25" xfId="0" applyNumberFormat="1" applyFont="1" applyBorder="1" applyAlignment="1">
      <alignment horizontal="center"/>
    </xf>
    <xf numFmtId="0" fontId="26" fillId="0" borderId="25" xfId="0" applyFont="1" applyBorder="1" applyAlignment="1">
      <alignment horizontal="left"/>
    </xf>
    <xf numFmtId="0" fontId="26" fillId="0" borderId="32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2" fontId="26" fillId="0" borderId="33" xfId="0" applyNumberFormat="1" applyFont="1" applyBorder="1" applyAlignment="1">
      <alignment horizontal="center"/>
    </xf>
    <xf numFmtId="0" fontId="26" fillId="0" borderId="34" xfId="0" applyFont="1" applyBorder="1" applyAlignment="1">
      <alignment horizontal="left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2" fontId="26" fillId="0" borderId="10" xfId="0" applyNumberFormat="1" applyFont="1" applyBorder="1" applyAlignment="1">
      <alignment horizontal="center"/>
    </xf>
    <xf numFmtId="0" fontId="26" fillId="0" borderId="14" xfId="0" applyFont="1" applyBorder="1" applyAlignment="1">
      <alignment wrapText="1"/>
    </xf>
    <xf numFmtId="0" fontId="26" fillId="0" borderId="12" xfId="0" applyFont="1" applyBorder="1" applyAlignment="1">
      <alignment vertical="center" wrapText="1"/>
    </xf>
    <xf numFmtId="2" fontId="26" fillId="0" borderId="12" xfId="0" applyNumberFormat="1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left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left" wrapText="1"/>
    </xf>
    <xf numFmtId="0" fontId="26" fillId="0" borderId="13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 horizontal="center" wrapText="1"/>
    </xf>
    <xf numFmtId="2" fontId="26" fillId="0" borderId="11" xfId="0" applyNumberFormat="1" applyFont="1" applyBorder="1" applyAlignment="1">
      <alignment horizontal="center" wrapText="1"/>
    </xf>
    <xf numFmtId="0" fontId="26" fillId="0" borderId="12" xfId="0" applyFont="1" applyBorder="1" applyAlignment="1">
      <alignment wrapText="1"/>
    </xf>
    <xf numFmtId="0" fontId="26" fillId="0" borderId="10" xfId="0" applyFont="1" applyBorder="1" applyAlignment="1">
      <alignment horizontal="left"/>
    </xf>
    <xf numFmtId="2" fontId="26" fillId="0" borderId="36" xfId="0" applyNumberFormat="1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13" xfId="0" applyFont="1" applyBorder="1" applyAlignment="1">
      <alignment horizontal="center" wrapText="1"/>
    </xf>
    <xf numFmtId="0" fontId="26" fillId="0" borderId="12" xfId="0" applyFont="1" applyBorder="1" applyAlignment="1">
      <alignment wrapText="1"/>
    </xf>
    <xf numFmtId="2" fontId="26" fillId="0" borderId="14" xfId="0" applyNumberFormat="1" applyFont="1" applyBorder="1" applyAlignment="1">
      <alignment horizontal="center" wrapText="1"/>
    </xf>
    <xf numFmtId="49" fontId="26" fillId="0" borderId="37" xfId="0" applyNumberFormat="1" applyFont="1" applyBorder="1" applyAlignment="1">
      <alignment horizontal="left"/>
    </xf>
    <xf numFmtId="0" fontId="26" fillId="0" borderId="13" xfId="0" applyFont="1" applyBorder="1" applyAlignment="1">
      <alignment/>
    </xf>
    <xf numFmtId="0" fontId="26" fillId="0" borderId="10" xfId="0" applyFont="1" applyBorder="1" applyAlignment="1">
      <alignment horizontal="center"/>
    </xf>
    <xf numFmtId="49" fontId="25" fillId="0" borderId="27" xfId="0" applyNumberFormat="1" applyFont="1" applyBorder="1" applyAlignment="1">
      <alignment horizontal="left"/>
    </xf>
    <xf numFmtId="0" fontId="25" fillId="0" borderId="33" xfId="0" applyFont="1" applyBorder="1" applyAlignment="1">
      <alignment horizontal="left" wrapText="1"/>
    </xf>
    <xf numFmtId="0" fontId="26" fillId="0" borderId="33" xfId="0" applyFont="1" applyBorder="1" applyAlignment="1">
      <alignment horizontal="center"/>
    </xf>
    <xf numFmtId="0" fontId="26" fillId="0" borderId="33" xfId="0" applyFont="1" applyBorder="1" applyAlignment="1">
      <alignment/>
    </xf>
    <xf numFmtId="0" fontId="25" fillId="0" borderId="34" xfId="0" applyFont="1" applyBorder="1" applyAlignment="1">
      <alignment/>
    </xf>
    <xf numFmtId="49" fontId="26" fillId="0" borderId="38" xfId="0" applyNumberFormat="1" applyFont="1" applyBorder="1" applyAlignment="1">
      <alignment horizontal="left"/>
    </xf>
    <xf numFmtId="0" fontId="25" fillId="0" borderId="39" xfId="0" applyFont="1" applyBorder="1" applyAlignment="1">
      <alignment/>
    </xf>
    <xf numFmtId="0" fontId="25" fillId="0" borderId="28" xfId="0" applyFont="1" applyBorder="1" applyAlignment="1">
      <alignment vertical="center" wrapText="1"/>
    </xf>
    <xf numFmtId="0" fontId="26" fillId="0" borderId="28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0" fontId="26" fillId="0" borderId="28" xfId="0" applyFont="1" applyBorder="1" applyAlignment="1">
      <alignment/>
    </xf>
    <xf numFmtId="0" fontId="26" fillId="0" borderId="29" xfId="0" applyFont="1" applyBorder="1" applyAlignment="1">
      <alignment/>
    </xf>
    <xf numFmtId="49" fontId="26" fillId="0" borderId="10" xfId="0" applyNumberFormat="1" applyFont="1" applyBorder="1" applyAlignment="1">
      <alignment horizontal="left"/>
    </xf>
    <xf numFmtId="43" fontId="26" fillId="0" borderId="13" xfId="0" applyNumberFormat="1" applyFont="1" applyBorder="1" applyAlignment="1">
      <alignment horizontal="center"/>
    </xf>
    <xf numFmtId="0" fontId="26" fillId="0" borderId="31" xfId="0" applyFont="1" applyBorder="1" applyAlignment="1">
      <alignment/>
    </xf>
    <xf numFmtId="0" fontId="25" fillId="0" borderId="40" xfId="0" applyFont="1" applyBorder="1" applyAlignment="1">
      <alignment horizontal="left"/>
    </xf>
    <xf numFmtId="0" fontId="25" fillId="0" borderId="41" xfId="0" applyFont="1" applyBorder="1" applyAlignment="1">
      <alignment vertical="center" wrapText="1"/>
    </xf>
    <xf numFmtId="0" fontId="26" fillId="0" borderId="41" xfId="0" applyFont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0" fontId="26" fillId="0" borderId="41" xfId="0" applyFont="1" applyBorder="1" applyAlignment="1">
      <alignment/>
    </xf>
    <xf numFmtId="2" fontId="26" fillId="0" borderId="42" xfId="0" applyNumberFormat="1" applyFont="1" applyBorder="1" applyAlignment="1">
      <alignment horizontal="center"/>
    </xf>
    <xf numFmtId="0" fontId="26" fillId="0" borderId="43" xfId="0" applyFont="1" applyBorder="1" applyAlignment="1">
      <alignment/>
    </xf>
    <xf numFmtId="0" fontId="25" fillId="0" borderId="4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26" fillId="0" borderId="40" xfId="0" applyNumberFormat="1" applyFont="1" applyBorder="1" applyAlignment="1">
      <alignment/>
    </xf>
    <xf numFmtId="0" fontId="26" fillId="0" borderId="42" xfId="0" applyFont="1" applyBorder="1" applyAlignment="1">
      <alignment horizontal="left" vertical="center"/>
    </xf>
    <xf numFmtId="0" fontId="26" fillId="0" borderId="41" xfId="0" applyFont="1" applyBorder="1" applyAlignment="1">
      <alignment horizontal="center" vertical="center" wrapText="1"/>
    </xf>
    <xf numFmtId="2" fontId="26" fillId="0" borderId="41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tabSelected="1" view="pageBreakPreview" zoomScaleSheetLayoutView="100" zoomScalePageLayoutView="0" workbookViewId="0" topLeftCell="A21">
      <selection activeCell="I36" sqref="I36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6.87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5.75" customHeight="1">
      <c r="A1" s="46" t="s">
        <v>80</v>
      </c>
      <c r="B1" s="46"/>
      <c r="C1" s="46"/>
      <c r="D1" s="46"/>
      <c r="E1" s="46"/>
      <c r="F1" s="46"/>
      <c r="G1" s="46"/>
      <c r="H1" s="46"/>
      <c r="I1" s="46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47" t="s">
        <v>28</v>
      </c>
      <c r="B3" s="33"/>
      <c r="C3" s="33"/>
      <c r="D3" s="33"/>
      <c r="E3" s="33"/>
      <c r="F3" s="33"/>
      <c r="G3" s="33"/>
      <c r="H3" s="33"/>
      <c r="I3" s="34"/>
    </row>
    <row r="4" spans="1:9" ht="21" customHeight="1">
      <c r="A4" s="5">
        <v>1</v>
      </c>
      <c r="B4" s="35" t="s">
        <v>23</v>
      </c>
      <c r="C4" s="36"/>
      <c r="D4" s="36"/>
      <c r="E4" s="36"/>
      <c r="F4" s="36"/>
      <c r="G4" s="48"/>
      <c r="H4" s="49">
        <v>1982</v>
      </c>
      <c r="I4" s="50"/>
    </row>
    <row r="5" spans="1:9" ht="21" customHeight="1">
      <c r="A5" s="5">
        <v>2</v>
      </c>
      <c r="B5" s="35" t="s">
        <v>20</v>
      </c>
      <c r="C5" s="36"/>
      <c r="D5" s="36"/>
      <c r="E5" s="36"/>
      <c r="F5" s="36"/>
      <c r="G5" s="48"/>
      <c r="H5" s="49">
        <v>5</v>
      </c>
      <c r="I5" s="50"/>
    </row>
    <row r="6" spans="1:9" ht="21" customHeight="1">
      <c r="A6" s="5">
        <v>3</v>
      </c>
      <c r="B6" s="35" t="s">
        <v>21</v>
      </c>
      <c r="C6" s="36"/>
      <c r="D6" s="36"/>
      <c r="E6" s="36"/>
      <c r="F6" s="36"/>
      <c r="G6" s="48"/>
      <c r="H6" s="49">
        <v>4</v>
      </c>
      <c r="I6" s="50"/>
    </row>
    <row r="7" spans="1:9" ht="21" customHeight="1">
      <c r="A7" s="5">
        <v>4</v>
      </c>
      <c r="B7" s="35" t="s">
        <v>22</v>
      </c>
      <c r="C7" s="36"/>
      <c r="D7" s="36"/>
      <c r="E7" s="36"/>
      <c r="F7" s="36"/>
      <c r="G7" s="48"/>
      <c r="H7" s="49">
        <v>80</v>
      </c>
      <c r="I7" s="50"/>
    </row>
    <row r="8" spans="1:9" ht="21" customHeight="1">
      <c r="A8" s="5">
        <v>5</v>
      </c>
      <c r="B8" s="35" t="s">
        <v>24</v>
      </c>
      <c r="C8" s="36"/>
      <c r="D8" s="36"/>
      <c r="E8" s="36"/>
      <c r="F8" s="36"/>
      <c r="G8" s="48"/>
      <c r="H8" s="51">
        <f>H9+H10</f>
        <v>2964.7</v>
      </c>
      <c r="I8" s="52"/>
    </row>
    <row r="9" spans="1:9" ht="21" customHeight="1">
      <c r="A9" s="5">
        <v>6</v>
      </c>
      <c r="B9" s="35" t="s">
        <v>25</v>
      </c>
      <c r="C9" s="36"/>
      <c r="D9" s="36"/>
      <c r="E9" s="36"/>
      <c r="F9" s="36"/>
      <c r="G9" s="48"/>
      <c r="H9" s="51">
        <v>2655.2</v>
      </c>
      <c r="I9" s="52"/>
    </row>
    <row r="10" spans="1:9" ht="19.5" customHeight="1">
      <c r="A10" s="5">
        <v>7</v>
      </c>
      <c r="B10" s="53" t="s">
        <v>26</v>
      </c>
      <c r="C10" s="53"/>
      <c r="D10" s="53"/>
      <c r="E10" s="53"/>
      <c r="F10" s="53"/>
      <c r="G10" s="53"/>
      <c r="H10" s="51">
        <v>309.5</v>
      </c>
      <c r="I10" s="52"/>
    </row>
    <row r="11" spans="1:9" ht="21" customHeight="1">
      <c r="A11" s="5">
        <v>8</v>
      </c>
      <c r="B11" s="53" t="s">
        <v>27</v>
      </c>
      <c r="C11" s="53"/>
      <c r="D11" s="53"/>
      <c r="E11" s="53"/>
      <c r="F11" s="53"/>
      <c r="G11" s="53"/>
      <c r="H11" s="51">
        <v>2084</v>
      </c>
      <c r="I11" s="52"/>
    </row>
    <row r="12" spans="1:9" ht="14.25" customHeight="1">
      <c r="A12" s="46"/>
      <c r="B12" s="46"/>
      <c r="C12" s="46"/>
      <c r="D12" s="46"/>
      <c r="E12" s="46"/>
      <c r="F12" s="46"/>
      <c r="G12" s="46"/>
      <c r="H12" s="46"/>
      <c r="I12" s="46"/>
    </row>
    <row r="13" spans="1:9" ht="21" customHeight="1">
      <c r="A13" s="47" t="s">
        <v>29</v>
      </c>
      <c r="B13" s="33"/>
      <c r="C13" s="33"/>
      <c r="D13" s="33"/>
      <c r="E13" s="33"/>
      <c r="F13" s="33"/>
      <c r="G13" s="33"/>
      <c r="H13" s="33"/>
      <c r="I13" s="34"/>
    </row>
    <row r="14" spans="1:9" ht="21" customHeight="1">
      <c r="A14" s="57" t="s">
        <v>52</v>
      </c>
      <c r="B14" s="58"/>
      <c r="C14" s="58"/>
      <c r="D14" s="58"/>
      <c r="E14" s="58"/>
      <c r="F14" s="58"/>
      <c r="G14" s="58"/>
      <c r="H14" s="58"/>
      <c r="I14" s="59"/>
    </row>
    <row r="15" spans="1:9" ht="12.75" customHeight="1">
      <c r="A15" s="60" t="s">
        <v>3</v>
      </c>
      <c r="B15" s="60" t="s">
        <v>31</v>
      </c>
      <c r="C15" s="62" t="s">
        <v>0</v>
      </c>
      <c r="D15" s="63"/>
      <c r="E15" s="63"/>
      <c r="F15" s="64"/>
      <c r="G15" s="62" t="s">
        <v>2</v>
      </c>
      <c r="H15" s="64"/>
      <c r="I15" s="60" t="s">
        <v>32</v>
      </c>
    </row>
    <row r="16" spans="1:9" ht="81" customHeight="1">
      <c r="A16" s="61"/>
      <c r="B16" s="61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61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4.2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3">
        <v>-3.6</v>
      </c>
      <c r="C19" s="12" t="s">
        <v>4</v>
      </c>
      <c r="D19" s="13">
        <v>26.7</v>
      </c>
      <c r="E19" s="28">
        <f>D19-(B19-I19)</f>
        <v>26.5</v>
      </c>
      <c r="F19" s="13"/>
      <c r="G19" s="14" t="s">
        <v>47</v>
      </c>
      <c r="H19" s="28">
        <f>E19</f>
        <v>26.5</v>
      </c>
      <c r="I19" s="13">
        <v>-3.8</v>
      </c>
    </row>
    <row r="20" spans="1:9" ht="114.75">
      <c r="A20" s="11" t="s">
        <v>12</v>
      </c>
      <c r="B20" s="15">
        <v>-45.5</v>
      </c>
      <c r="C20" s="16" t="s">
        <v>49</v>
      </c>
      <c r="D20" s="15">
        <v>453.5</v>
      </c>
      <c r="E20" s="15">
        <v>448.6</v>
      </c>
      <c r="F20" s="15"/>
      <c r="G20" s="17" t="s">
        <v>54</v>
      </c>
      <c r="H20" s="15">
        <v>438.5</v>
      </c>
      <c r="I20" s="28">
        <f>B20-D20+E20+E20-H20</f>
        <v>-40.299999999999955</v>
      </c>
    </row>
    <row r="21" spans="1:9" ht="27" customHeight="1">
      <c r="A21" s="11" t="s">
        <v>61</v>
      </c>
      <c r="B21" s="15">
        <v>-1.4</v>
      </c>
      <c r="C21" s="16" t="s">
        <v>36</v>
      </c>
      <c r="D21" s="15">
        <v>9.9</v>
      </c>
      <c r="E21" s="28">
        <f>D21-(B21-I21)</f>
        <v>10</v>
      </c>
      <c r="F21" s="15"/>
      <c r="G21" s="22" t="s">
        <v>46</v>
      </c>
      <c r="H21" s="28">
        <f>E21</f>
        <v>10</v>
      </c>
      <c r="I21" s="15">
        <v>-1.3</v>
      </c>
    </row>
    <row r="22" spans="1:9" ht="13.5" customHeight="1">
      <c r="A22" s="18"/>
      <c r="B22" s="19">
        <f>SUM(B19:B21)</f>
        <v>-50.5</v>
      </c>
      <c r="C22" s="20" t="s">
        <v>6</v>
      </c>
      <c r="D22" s="19">
        <f>SUM(D19:D21)</f>
        <v>490.09999999999997</v>
      </c>
      <c r="E22" s="19">
        <f>SUM(E19:E21)</f>
        <v>485.1</v>
      </c>
      <c r="F22" s="19"/>
      <c r="G22" s="21"/>
      <c r="H22" s="19">
        <f>SUM(H19:H21)</f>
        <v>475</v>
      </c>
      <c r="I22" s="19">
        <f>SUM(I19:I21)</f>
        <v>-45.39999999999995</v>
      </c>
    </row>
    <row r="23" spans="1:9" ht="17.25" customHeight="1">
      <c r="A23" s="18">
        <v>2</v>
      </c>
      <c r="B23" s="19"/>
      <c r="C23" s="20" t="s">
        <v>7</v>
      </c>
      <c r="D23" s="19"/>
      <c r="E23" s="19"/>
      <c r="F23" s="19"/>
      <c r="G23" s="21"/>
      <c r="H23" s="19"/>
      <c r="I23" s="19"/>
    </row>
    <row r="24" spans="1:9" ht="27" customHeight="1">
      <c r="A24" s="11" t="s">
        <v>14</v>
      </c>
      <c r="B24" s="28">
        <v>-68.2</v>
      </c>
      <c r="C24" s="16" t="s">
        <v>9</v>
      </c>
      <c r="D24" s="15">
        <v>516.5</v>
      </c>
      <c r="E24" s="28">
        <f aca="true" t="shared" si="0" ref="E24:E31">D24-(B24-I24)</f>
        <v>510.1</v>
      </c>
      <c r="F24" s="15"/>
      <c r="G24" s="22" t="s">
        <v>42</v>
      </c>
      <c r="H24" s="28">
        <f aca="true" t="shared" si="1" ref="H24:H31">E24</f>
        <v>510.1</v>
      </c>
      <c r="I24" s="15">
        <v>-74.6</v>
      </c>
    </row>
    <row r="25" spans="1:9" ht="27" customHeight="1">
      <c r="A25" s="23" t="s">
        <v>15</v>
      </c>
      <c r="B25" s="28">
        <v>-27.6</v>
      </c>
      <c r="C25" s="16" t="s">
        <v>10</v>
      </c>
      <c r="D25" s="15">
        <v>214.2</v>
      </c>
      <c r="E25" s="28">
        <f t="shared" si="0"/>
        <v>200.6</v>
      </c>
      <c r="F25" s="15"/>
      <c r="G25" s="22" t="s">
        <v>43</v>
      </c>
      <c r="H25" s="28">
        <f t="shared" si="1"/>
        <v>200.6</v>
      </c>
      <c r="I25" s="15">
        <v>-41.2</v>
      </c>
    </row>
    <row r="26" spans="1:9" ht="27" customHeight="1">
      <c r="A26" s="23" t="s">
        <v>16</v>
      </c>
      <c r="B26" s="28">
        <v>4.7</v>
      </c>
      <c r="C26" s="16" t="s">
        <v>66</v>
      </c>
      <c r="D26" s="15">
        <v>-39.9</v>
      </c>
      <c r="E26" s="28">
        <f t="shared" si="0"/>
        <v>0.29999999999999716</v>
      </c>
      <c r="F26" s="15"/>
      <c r="G26" s="22" t="s">
        <v>67</v>
      </c>
      <c r="H26" s="28">
        <f t="shared" si="1"/>
        <v>0.29999999999999716</v>
      </c>
      <c r="I26" s="15">
        <v>44.9</v>
      </c>
    </row>
    <row r="27" spans="1:9" ht="27" customHeight="1">
      <c r="A27" s="11" t="s">
        <v>17</v>
      </c>
      <c r="B27" s="28">
        <v>-15.5</v>
      </c>
      <c r="C27" s="16" t="s">
        <v>30</v>
      </c>
      <c r="D27" s="15">
        <v>108</v>
      </c>
      <c r="E27" s="28">
        <f t="shared" si="0"/>
        <v>102.7</v>
      </c>
      <c r="F27" s="15"/>
      <c r="G27" s="22" t="s">
        <v>44</v>
      </c>
      <c r="H27" s="28">
        <f t="shared" si="1"/>
        <v>102.7</v>
      </c>
      <c r="I27" s="15">
        <v>-20.8</v>
      </c>
    </row>
    <row r="28" spans="1:9" ht="27" customHeight="1">
      <c r="A28" s="11" t="s">
        <v>62</v>
      </c>
      <c r="B28" s="28">
        <v>-3.5</v>
      </c>
      <c r="C28" s="16" t="s">
        <v>68</v>
      </c>
      <c r="D28" s="15">
        <v>9.2</v>
      </c>
      <c r="E28" s="28">
        <f t="shared" si="0"/>
        <v>13.6</v>
      </c>
      <c r="F28" s="15"/>
      <c r="G28" s="22" t="s">
        <v>69</v>
      </c>
      <c r="H28" s="28">
        <f t="shared" si="1"/>
        <v>13.6</v>
      </c>
      <c r="I28" s="15">
        <v>0.9</v>
      </c>
    </row>
    <row r="29" spans="1:9" ht="27" customHeight="1">
      <c r="A29" s="11" t="s">
        <v>63</v>
      </c>
      <c r="B29" s="28">
        <v>-10.5</v>
      </c>
      <c r="C29" s="16" t="s">
        <v>8</v>
      </c>
      <c r="D29" s="15">
        <v>73.9</v>
      </c>
      <c r="E29" s="28">
        <f t="shared" si="0"/>
        <v>70.10000000000001</v>
      </c>
      <c r="F29" s="15"/>
      <c r="G29" s="22" t="s">
        <v>45</v>
      </c>
      <c r="H29" s="28">
        <f t="shared" si="1"/>
        <v>70.10000000000001</v>
      </c>
      <c r="I29" s="15">
        <v>-14.3</v>
      </c>
    </row>
    <row r="30" spans="1:9" ht="27" customHeight="1">
      <c r="A30" s="11" t="s">
        <v>64</v>
      </c>
      <c r="B30" s="15">
        <v>-1.1</v>
      </c>
      <c r="C30" s="16" t="s">
        <v>70</v>
      </c>
      <c r="D30" s="15">
        <v>1.9</v>
      </c>
      <c r="E30" s="28">
        <f t="shared" si="0"/>
        <v>4.5</v>
      </c>
      <c r="F30" s="15"/>
      <c r="G30" s="22" t="s">
        <v>71</v>
      </c>
      <c r="H30" s="28">
        <f t="shared" si="1"/>
        <v>4.5</v>
      </c>
      <c r="I30" s="15">
        <v>1.5</v>
      </c>
    </row>
    <row r="31" spans="1:9" ht="27" customHeight="1">
      <c r="A31" s="11" t="s">
        <v>65</v>
      </c>
      <c r="B31" s="15">
        <v>-1.5</v>
      </c>
      <c r="C31" s="16" t="s">
        <v>72</v>
      </c>
      <c r="D31" s="15">
        <v>14.8</v>
      </c>
      <c r="E31" s="28">
        <f t="shared" si="0"/>
        <v>14.700000000000001</v>
      </c>
      <c r="F31" s="15"/>
      <c r="G31" s="22" t="s">
        <v>73</v>
      </c>
      <c r="H31" s="28">
        <f t="shared" si="1"/>
        <v>14.700000000000001</v>
      </c>
      <c r="I31" s="15">
        <v>-1.6</v>
      </c>
    </row>
    <row r="32" spans="1:9" ht="15.75" customHeight="1">
      <c r="A32" s="18"/>
      <c r="B32" s="19">
        <f>SUM(B24:B31)</f>
        <v>-123.2</v>
      </c>
      <c r="C32" s="20" t="s">
        <v>13</v>
      </c>
      <c r="D32" s="19">
        <f>SUM(D24:D31)</f>
        <v>898.6</v>
      </c>
      <c r="E32" s="19">
        <f>SUM(E24:E31)</f>
        <v>916.6000000000001</v>
      </c>
      <c r="F32" s="19"/>
      <c r="G32" s="24"/>
      <c r="H32" s="19">
        <f>SUM(H24:H31)</f>
        <v>916.6000000000001</v>
      </c>
      <c r="I32" s="19">
        <f>SUM(I24:I31)</f>
        <v>-105.19999999999999</v>
      </c>
    </row>
    <row r="33" spans="1:9" ht="20.25" customHeight="1">
      <c r="A33" s="18">
        <v>3</v>
      </c>
      <c r="B33" s="25"/>
      <c r="C33" s="20" t="s">
        <v>37</v>
      </c>
      <c r="D33" s="15"/>
      <c r="E33" s="15"/>
      <c r="F33" s="15"/>
      <c r="G33" s="26"/>
      <c r="H33" s="15"/>
      <c r="I33" s="15"/>
    </row>
    <row r="34" spans="1:9" ht="30">
      <c r="A34" s="11" t="s">
        <v>50</v>
      </c>
      <c r="B34" s="15">
        <v>0</v>
      </c>
      <c r="C34" s="16" t="s">
        <v>38</v>
      </c>
      <c r="D34" s="15">
        <v>0</v>
      </c>
      <c r="E34" s="28">
        <f>D34-(B34-I34)</f>
        <v>0</v>
      </c>
      <c r="F34" s="15"/>
      <c r="G34" s="26"/>
      <c r="H34" s="28">
        <f>E34</f>
        <v>0</v>
      </c>
      <c r="I34" s="15">
        <v>0</v>
      </c>
    </row>
    <row r="35" spans="1:9" ht="30" customHeight="1">
      <c r="A35" s="11" t="s">
        <v>51</v>
      </c>
      <c r="B35" s="15">
        <v>-2</v>
      </c>
      <c r="C35" s="16" t="s">
        <v>39</v>
      </c>
      <c r="D35" s="15">
        <v>14.8</v>
      </c>
      <c r="E35" s="28">
        <f>D35-(B35-I35)</f>
        <v>14.5</v>
      </c>
      <c r="F35" s="15"/>
      <c r="G35" s="26"/>
      <c r="H35" s="28">
        <f>E35</f>
        <v>14.5</v>
      </c>
      <c r="I35" s="15">
        <v>-2.3</v>
      </c>
    </row>
    <row r="36" spans="1:9" s="10" customFormat="1" ht="17.25" customHeight="1">
      <c r="A36" s="18"/>
      <c r="B36" s="19">
        <f>SUM(B34:B35)</f>
        <v>-2</v>
      </c>
      <c r="C36" s="20" t="s">
        <v>40</v>
      </c>
      <c r="D36" s="19">
        <f>SUM(D34:D35)</f>
        <v>14.8</v>
      </c>
      <c r="E36" s="19">
        <f>SUM(E34:E35)</f>
        <v>14.5</v>
      </c>
      <c r="F36" s="19"/>
      <c r="G36" s="24"/>
      <c r="H36" s="19">
        <f>SUM(H34:H35)</f>
        <v>14.5</v>
      </c>
      <c r="I36" s="19">
        <f>SUM(I34:I35)</f>
        <v>-2.3</v>
      </c>
    </row>
    <row r="37" spans="1:9" ht="16.5" customHeight="1">
      <c r="A37" s="27"/>
      <c r="B37" s="19">
        <f>SUM(B22,B32,B36)</f>
        <v>-175.7</v>
      </c>
      <c r="C37" s="20" t="s">
        <v>19</v>
      </c>
      <c r="D37" s="19">
        <f>SUM(D22,D32,D36)</f>
        <v>1403.5</v>
      </c>
      <c r="E37" s="19">
        <f>SUM(E22,E32,E36)</f>
        <v>1416.2000000000003</v>
      </c>
      <c r="F37" s="19">
        <v>0</v>
      </c>
      <c r="G37" s="24"/>
      <c r="H37" s="19">
        <f>SUM(H22,H32,H36)</f>
        <v>1406.1000000000001</v>
      </c>
      <c r="I37" s="19">
        <f>SUM(I22,I32,I36)</f>
        <v>-152.89999999999995</v>
      </c>
    </row>
    <row r="38" spans="1:9" ht="31.5" customHeight="1">
      <c r="A38" s="27"/>
      <c r="B38" s="19"/>
      <c r="C38" s="20" t="s">
        <v>41</v>
      </c>
      <c r="D38" s="54">
        <f>E37+F37-D37</f>
        <v>12.700000000000273</v>
      </c>
      <c r="E38" s="55"/>
      <c r="F38" s="56"/>
      <c r="G38" s="21"/>
      <c r="H38" s="19"/>
      <c r="I38" s="19"/>
    </row>
    <row r="39" spans="1:9" ht="24.75" customHeight="1">
      <c r="A39" s="18">
        <v>4</v>
      </c>
      <c r="B39" s="19">
        <v>65</v>
      </c>
      <c r="C39" s="20" t="s">
        <v>18</v>
      </c>
      <c r="D39" s="19">
        <v>42</v>
      </c>
      <c r="E39" s="19">
        <v>41.8</v>
      </c>
      <c r="F39" s="19"/>
      <c r="G39" s="22" t="s">
        <v>88</v>
      </c>
      <c r="H39" s="19">
        <v>163.8</v>
      </c>
      <c r="I39" s="19">
        <f>B39+E39-H39</f>
        <v>-57.000000000000014</v>
      </c>
    </row>
  </sheetData>
  <sheetProtection/>
  <mergeCells count="27">
    <mergeCell ref="D38:F38"/>
    <mergeCell ref="A14:I14"/>
    <mergeCell ref="A15:A16"/>
    <mergeCell ref="B15:B16"/>
    <mergeCell ref="C15:F15"/>
    <mergeCell ref="G15:H15"/>
    <mergeCell ref="I15:I16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59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5.00390625" style="0" customWidth="1"/>
    <col min="5" max="7" width="11.375" style="0" customWidth="1"/>
    <col min="8" max="8" width="12.125" style="0" customWidth="1"/>
    <col min="9" max="9" width="1.00390625" style="0" customWidth="1"/>
  </cols>
  <sheetData>
    <row r="1" spans="2:8" ht="12.75" customHeight="1">
      <c r="B1" s="65" t="s">
        <v>89</v>
      </c>
      <c r="C1" s="65"/>
      <c r="D1" s="65"/>
      <c r="E1" s="65"/>
      <c r="F1" s="65"/>
      <c r="G1" s="65"/>
      <c r="H1" s="65"/>
    </row>
    <row r="2" spans="2:8" ht="12.75" customHeight="1">
      <c r="B2" s="65" t="s">
        <v>90</v>
      </c>
      <c r="C2" s="65"/>
      <c r="D2" s="65"/>
      <c r="E2" s="65"/>
      <c r="F2" s="65"/>
      <c r="G2" s="65"/>
      <c r="H2" s="65"/>
    </row>
    <row r="3" spans="2:8" ht="12.75" customHeight="1" thickBot="1">
      <c r="B3" s="65" t="s">
        <v>91</v>
      </c>
      <c r="C3" s="65"/>
      <c r="D3" s="65"/>
      <c r="E3" s="65"/>
      <c r="F3" s="65"/>
      <c r="G3" s="65"/>
      <c r="H3" s="65"/>
    </row>
    <row r="4" spans="2:8" ht="12.75" customHeight="1">
      <c r="B4" s="66" t="s">
        <v>92</v>
      </c>
      <c r="C4" s="67" t="s">
        <v>93</v>
      </c>
      <c r="D4" s="67" t="s">
        <v>94</v>
      </c>
      <c r="E4" s="68" t="s">
        <v>95</v>
      </c>
      <c r="F4" s="69" t="s">
        <v>96</v>
      </c>
      <c r="G4" s="70" t="s">
        <v>95</v>
      </c>
      <c r="H4" s="71" t="s">
        <v>97</v>
      </c>
    </row>
    <row r="5" spans="2:8" ht="12.75" customHeight="1" thickBot="1">
      <c r="B5" s="72" t="s">
        <v>98</v>
      </c>
      <c r="C5" s="73" t="s">
        <v>99</v>
      </c>
      <c r="D5" s="73" t="s">
        <v>100</v>
      </c>
      <c r="E5" s="74" t="s">
        <v>101</v>
      </c>
      <c r="F5" s="75" t="s">
        <v>102</v>
      </c>
      <c r="G5" s="76" t="s">
        <v>103</v>
      </c>
      <c r="H5" s="77" t="s">
        <v>104</v>
      </c>
    </row>
    <row r="6" spans="2:8" ht="12.75" customHeight="1">
      <c r="B6" s="78" t="s">
        <v>105</v>
      </c>
      <c r="C6" s="79" t="s">
        <v>106</v>
      </c>
      <c r="D6" s="80"/>
      <c r="E6" s="80"/>
      <c r="F6" s="80"/>
      <c r="G6" s="80"/>
      <c r="H6" s="81"/>
    </row>
    <row r="7" spans="2:8" ht="24" customHeight="1">
      <c r="B7" s="82" t="s">
        <v>107</v>
      </c>
      <c r="C7" s="83" t="s">
        <v>108</v>
      </c>
      <c r="D7" s="84" t="s">
        <v>57</v>
      </c>
      <c r="E7" s="85">
        <v>309.5</v>
      </c>
      <c r="F7" s="86" t="s">
        <v>109</v>
      </c>
      <c r="G7" s="85">
        <f>E7</f>
        <v>309.5</v>
      </c>
      <c r="H7" s="87"/>
    </row>
    <row r="8" spans="2:8" ht="24" customHeight="1" thickBot="1">
      <c r="B8" s="88" t="s">
        <v>110</v>
      </c>
      <c r="C8" s="89" t="s">
        <v>111</v>
      </c>
      <c r="D8" s="90" t="s">
        <v>57</v>
      </c>
      <c r="E8" s="91">
        <v>2084</v>
      </c>
      <c r="F8" s="92" t="s">
        <v>109</v>
      </c>
      <c r="G8" s="91">
        <f>E8</f>
        <v>2084</v>
      </c>
      <c r="H8" s="93"/>
    </row>
    <row r="9" spans="2:8" ht="12.75" customHeight="1">
      <c r="B9" s="78" t="s">
        <v>112</v>
      </c>
      <c r="C9" s="94" t="s">
        <v>113</v>
      </c>
      <c r="D9" s="95"/>
      <c r="E9" s="96"/>
      <c r="F9" s="95"/>
      <c r="G9" s="96"/>
      <c r="H9" s="97"/>
    </row>
    <row r="10" spans="2:8" ht="12.75" customHeight="1">
      <c r="B10" s="82" t="s">
        <v>114</v>
      </c>
      <c r="C10" s="30" t="s">
        <v>115</v>
      </c>
      <c r="D10" s="98" t="s">
        <v>57</v>
      </c>
      <c r="E10" s="43">
        <v>9</v>
      </c>
      <c r="F10" s="99" t="s">
        <v>116</v>
      </c>
      <c r="G10" s="40">
        <v>8.8</v>
      </c>
      <c r="H10" s="100"/>
    </row>
    <row r="11" spans="2:8" ht="12.75" customHeight="1">
      <c r="B11" s="82" t="s">
        <v>117</v>
      </c>
      <c r="C11" s="32" t="s">
        <v>118</v>
      </c>
      <c r="D11" s="31" t="s">
        <v>57</v>
      </c>
      <c r="E11" s="101">
        <v>689</v>
      </c>
      <c r="F11" s="102" t="s">
        <v>119</v>
      </c>
      <c r="G11" s="101">
        <v>689</v>
      </c>
      <c r="H11" s="100"/>
    </row>
    <row r="12" spans="2:8" ht="12.75" customHeight="1">
      <c r="B12" s="82" t="s">
        <v>120</v>
      </c>
      <c r="C12" s="103" t="s">
        <v>121</v>
      </c>
      <c r="D12" s="84" t="s">
        <v>57</v>
      </c>
      <c r="E12" s="104">
        <v>689</v>
      </c>
      <c r="F12" s="105" t="s">
        <v>122</v>
      </c>
      <c r="G12" s="104">
        <v>689</v>
      </c>
      <c r="H12" s="100"/>
    </row>
    <row r="13" spans="2:8" ht="12.75" customHeight="1">
      <c r="B13" s="82" t="s">
        <v>123</v>
      </c>
      <c r="C13" s="106" t="s">
        <v>124</v>
      </c>
      <c r="D13" s="84" t="s">
        <v>57</v>
      </c>
      <c r="E13" s="104">
        <v>36</v>
      </c>
      <c r="F13" s="105" t="s">
        <v>119</v>
      </c>
      <c r="G13" s="104">
        <v>36</v>
      </c>
      <c r="H13" s="100"/>
    </row>
    <row r="14" spans="2:8" ht="12.75" customHeight="1">
      <c r="B14" s="82" t="s">
        <v>125</v>
      </c>
      <c r="C14" s="107" t="s">
        <v>126</v>
      </c>
      <c r="D14" s="39" t="s">
        <v>57</v>
      </c>
      <c r="E14" s="101">
        <v>689</v>
      </c>
      <c r="F14" s="102" t="s">
        <v>127</v>
      </c>
      <c r="G14" s="108">
        <v>270</v>
      </c>
      <c r="H14" s="100"/>
    </row>
    <row r="15" spans="2:8" ht="24">
      <c r="B15" s="82" t="s">
        <v>128</v>
      </c>
      <c r="C15" s="30" t="s">
        <v>129</v>
      </c>
      <c r="D15" s="31" t="s">
        <v>57</v>
      </c>
      <c r="E15" s="45">
        <v>48</v>
      </c>
      <c r="F15" s="102" t="s">
        <v>130</v>
      </c>
      <c r="G15" s="108"/>
      <c r="H15" s="109" t="s">
        <v>131</v>
      </c>
    </row>
    <row r="16" spans="2:8" ht="12.75" customHeight="1">
      <c r="B16" s="82" t="s">
        <v>132</v>
      </c>
      <c r="C16" s="103" t="s">
        <v>133</v>
      </c>
      <c r="D16" s="84" t="s">
        <v>57</v>
      </c>
      <c r="E16" s="104">
        <v>36</v>
      </c>
      <c r="F16" s="102" t="s">
        <v>127</v>
      </c>
      <c r="G16" s="108">
        <v>36</v>
      </c>
      <c r="H16" s="100"/>
    </row>
    <row r="17" spans="2:8" ht="12.75" customHeight="1">
      <c r="B17" s="82" t="s">
        <v>134</v>
      </c>
      <c r="C17" s="32" t="s">
        <v>135</v>
      </c>
      <c r="D17" s="31" t="s">
        <v>55</v>
      </c>
      <c r="E17" s="45">
        <v>3</v>
      </c>
      <c r="F17" s="110" t="s">
        <v>109</v>
      </c>
      <c r="G17" s="108"/>
      <c r="H17" s="100" t="s">
        <v>136</v>
      </c>
    </row>
    <row r="18" spans="2:8" ht="12.75" customHeight="1">
      <c r="B18" s="82" t="s">
        <v>137</v>
      </c>
      <c r="C18" s="111" t="s">
        <v>138</v>
      </c>
      <c r="D18" s="112" t="s">
        <v>55</v>
      </c>
      <c r="E18" s="113">
        <v>6</v>
      </c>
      <c r="F18" s="114" t="s">
        <v>139</v>
      </c>
      <c r="G18" s="108">
        <v>6</v>
      </c>
      <c r="H18" s="100"/>
    </row>
    <row r="19" spans="2:8" ht="12.75" customHeight="1">
      <c r="B19" s="82" t="s">
        <v>140</v>
      </c>
      <c r="C19" s="111" t="s">
        <v>141</v>
      </c>
      <c r="D19" s="112" t="s">
        <v>55</v>
      </c>
      <c r="E19" s="113">
        <v>6</v>
      </c>
      <c r="F19" s="114" t="s">
        <v>142</v>
      </c>
      <c r="G19" s="108">
        <v>6</v>
      </c>
      <c r="H19" s="100"/>
    </row>
    <row r="20" spans="2:8" ht="12.75" customHeight="1">
      <c r="B20" s="82" t="s">
        <v>143</v>
      </c>
      <c r="C20" s="103" t="s">
        <v>144</v>
      </c>
      <c r="D20" s="84" t="s">
        <v>55</v>
      </c>
      <c r="E20" s="85">
        <v>2</v>
      </c>
      <c r="F20" s="102" t="s">
        <v>109</v>
      </c>
      <c r="G20" s="108" t="s">
        <v>145</v>
      </c>
      <c r="H20" s="100" t="s">
        <v>136</v>
      </c>
    </row>
    <row r="21" spans="2:8" ht="12.75" customHeight="1">
      <c r="B21" s="82" t="s">
        <v>146</v>
      </c>
      <c r="C21" s="103" t="s">
        <v>81</v>
      </c>
      <c r="D21" s="84" t="s">
        <v>55</v>
      </c>
      <c r="E21" s="43">
        <v>1</v>
      </c>
      <c r="F21" s="99" t="s">
        <v>116</v>
      </c>
      <c r="G21" s="44">
        <v>1</v>
      </c>
      <c r="H21" s="100"/>
    </row>
    <row r="22" spans="2:8" ht="12.75">
      <c r="B22" s="82" t="s">
        <v>147</v>
      </c>
      <c r="C22" s="32" t="s">
        <v>148</v>
      </c>
      <c r="D22" s="37" t="s">
        <v>55</v>
      </c>
      <c r="E22" s="41">
        <v>1</v>
      </c>
      <c r="F22" s="115" t="s">
        <v>116</v>
      </c>
      <c r="G22" s="41">
        <v>1</v>
      </c>
      <c r="H22" s="100"/>
    </row>
    <row r="23" spans="2:8" ht="12.75">
      <c r="B23" s="82" t="s">
        <v>149</v>
      </c>
      <c r="C23" s="103" t="s">
        <v>150</v>
      </c>
      <c r="D23" s="84" t="s">
        <v>57</v>
      </c>
      <c r="E23" s="85">
        <v>2.1</v>
      </c>
      <c r="F23" s="86" t="s">
        <v>116</v>
      </c>
      <c r="G23" s="116">
        <v>2.08</v>
      </c>
      <c r="H23" s="100"/>
    </row>
    <row r="24" spans="2:8" ht="12.75" customHeight="1">
      <c r="B24" s="82" t="s">
        <v>151</v>
      </c>
      <c r="C24" s="32" t="s">
        <v>152</v>
      </c>
      <c r="D24" s="31" t="s">
        <v>55</v>
      </c>
      <c r="E24" s="45">
        <v>3</v>
      </c>
      <c r="F24" s="102" t="s">
        <v>109</v>
      </c>
      <c r="G24" s="41">
        <v>3</v>
      </c>
      <c r="H24" s="100"/>
    </row>
    <row r="25" spans="2:8" ht="12.75" customHeight="1">
      <c r="B25" s="82" t="s">
        <v>153</v>
      </c>
      <c r="C25" s="32" t="s">
        <v>154</v>
      </c>
      <c r="D25" s="31" t="s">
        <v>57</v>
      </c>
      <c r="E25" s="45">
        <v>2.8</v>
      </c>
      <c r="F25" s="110" t="s">
        <v>109</v>
      </c>
      <c r="G25" s="42" t="s">
        <v>145</v>
      </c>
      <c r="H25" s="100" t="s">
        <v>136</v>
      </c>
    </row>
    <row r="26" spans="2:8" ht="12.75">
      <c r="B26" s="82" t="s">
        <v>155</v>
      </c>
      <c r="C26" s="117" t="s">
        <v>156</v>
      </c>
      <c r="D26" s="118" t="s">
        <v>57</v>
      </c>
      <c r="E26" s="42">
        <v>0.3</v>
      </c>
      <c r="F26" s="110" t="s">
        <v>139</v>
      </c>
      <c r="G26" s="42">
        <v>0.3</v>
      </c>
      <c r="H26" s="100"/>
    </row>
    <row r="27" spans="2:8" ht="12.75" customHeight="1">
      <c r="B27" s="82" t="s">
        <v>157</v>
      </c>
      <c r="C27" s="103" t="s">
        <v>158</v>
      </c>
      <c r="D27" s="84" t="s">
        <v>57</v>
      </c>
      <c r="E27" s="45">
        <v>0.3</v>
      </c>
      <c r="F27" s="105" t="s">
        <v>139</v>
      </c>
      <c r="G27" s="45">
        <v>0.3</v>
      </c>
      <c r="H27" s="100"/>
    </row>
    <row r="28" spans="2:8" ht="12.75" customHeight="1">
      <c r="B28" s="82" t="s">
        <v>159</v>
      </c>
      <c r="C28" s="119" t="s">
        <v>160</v>
      </c>
      <c r="D28" s="112" t="s">
        <v>57</v>
      </c>
      <c r="E28" s="44">
        <v>0.3</v>
      </c>
      <c r="F28" s="102" t="s">
        <v>142</v>
      </c>
      <c r="G28" s="44">
        <v>0.3</v>
      </c>
      <c r="H28" s="100"/>
    </row>
    <row r="29" spans="2:8" ht="12.75" customHeight="1">
      <c r="B29" s="82" t="s">
        <v>161</v>
      </c>
      <c r="C29" s="32" t="s">
        <v>162</v>
      </c>
      <c r="D29" s="31" t="s">
        <v>55</v>
      </c>
      <c r="E29" s="45">
        <v>4</v>
      </c>
      <c r="F29" s="102" t="s">
        <v>109</v>
      </c>
      <c r="G29" s="41"/>
      <c r="H29" s="100" t="s">
        <v>136</v>
      </c>
    </row>
    <row r="30" spans="2:8" ht="24">
      <c r="B30" s="82" t="s">
        <v>163</v>
      </c>
      <c r="C30" s="111" t="s">
        <v>164</v>
      </c>
      <c r="D30" s="112" t="s">
        <v>165</v>
      </c>
      <c r="E30" s="120">
        <v>24</v>
      </c>
      <c r="F30" s="102" t="s">
        <v>109</v>
      </c>
      <c r="G30" s="41">
        <v>24</v>
      </c>
      <c r="H30" s="100"/>
    </row>
    <row r="31" spans="2:8" ht="12.75" customHeight="1">
      <c r="B31" s="82" t="s">
        <v>166</v>
      </c>
      <c r="C31" s="32" t="s">
        <v>167</v>
      </c>
      <c r="D31" s="31" t="s">
        <v>55</v>
      </c>
      <c r="E31" s="45">
        <v>2</v>
      </c>
      <c r="F31" s="102" t="s">
        <v>109</v>
      </c>
      <c r="G31" s="41">
        <v>2</v>
      </c>
      <c r="H31" s="100"/>
    </row>
    <row r="32" spans="2:8" ht="12.75" customHeight="1">
      <c r="B32" s="121" t="s">
        <v>168</v>
      </c>
      <c r="C32" s="122" t="s">
        <v>169</v>
      </c>
      <c r="D32" s="123" t="s">
        <v>170</v>
      </c>
      <c r="E32" s="101">
        <v>24.6</v>
      </c>
      <c r="F32" s="115" t="s">
        <v>109</v>
      </c>
      <c r="G32" s="43"/>
      <c r="H32" s="100"/>
    </row>
    <row r="33" spans="2:8" ht="12.75" customHeight="1">
      <c r="B33" s="88"/>
      <c r="C33" s="103" t="s">
        <v>171</v>
      </c>
      <c r="D33" s="84" t="s">
        <v>57</v>
      </c>
      <c r="E33" s="85"/>
      <c r="F33" s="86"/>
      <c r="G33" s="85">
        <v>4.5</v>
      </c>
      <c r="H33" s="100"/>
    </row>
    <row r="34" spans="2:8" ht="12.75" customHeight="1">
      <c r="B34" s="88"/>
      <c r="C34" s="103" t="s">
        <v>172</v>
      </c>
      <c r="D34" s="84" t="s">
        <v>58</v>
      </c>
      <c r="E34" s="85"/>
      <c r="F34" s="86"/>
      <c r="G34" s="85">
        <v>3</v>
      </c>
      <c r="H34" s="100"/>
    </row>
    <row r="35" spans="2:8" ht="12.75" customHeight="1">
      <c r="B35" s="88"/>
      <c r="C35" s="103" t="s">
        <v>59</v>
      </c>
      <c r="D35" s="37" t="s">
        <v>55</v>
      </c>
      <c r="E35" s="41"/>
      <c r="F35" s="115"/>
      <c r="G35" s="41">
        <v>5</v>
      </c>
      <c r="H35" s="100"/>
    </row>
    <row r="36" spans="2:8" ht="12.75" customHeight="1">
      <c r="B36" s="88"/>
      <c r="C36" s="103" t="s">
        <v>173</v>
      </c>
      <c r="D36" s="37" t="s">
        <v>57</v>
      </c>
      <c r="E36" s="41"/>
      <c r="F36" s="115"/>
      <c r="G36" s="41">
        <v>0.75</v>
      </c>
      <c r="H36" s="100"/>
    </row>
    <row r="37" spans="2:8" ht="13.5" thickBot="1">
      <c r="B37" s="88"/>
      <c r="C37" s="32" t="s">
        <v>174</v>
      </c>
      <c r="D37" s="37" t="s">
        <v>57</v>
      </c>
      <c r="E37" s="41"/>
      <c r="F37" s="115"/>
      <c r="G37" s="41" t="s">
        <v>145</v>
      </c>
      <c r="H37" s="100"/>
    </row>
    <row r="38" spans="2:8" ht="24" customHeight="1">
      <c r="B38" s="124" t="s">
        <v>175</v>
      </c>
      <c r="C38" s="125" t="s">
        <v>176</v>
      </c>
      <c r="D38" s="126" t="s">
        <v>177</v>
      </c>
      <c r="E38" s="96">
        <v>1</v>
      </c>
      <c r="F38" s="127" t="s">
        <v>109</v>
      </c>
      <c r="G38" s="96">
        <v>1</v>
      </c>
      <c r="H38" s="128"/>
    </row>
    <row r="39" spans="2:8" ht="12.75">
      <c r="B39" s="129" t="s">
        <v>178</v>
      </c>
      <c r="C39" s="30" t="s">
        <v>83</v>
      </c>
      <c r="D39" s="98" t="s">
        <v>55</v>
      </c>
      <c r="E39" s="41"/>
      <c r="F39" s="38"/>
      <c r="G39" s="40">
        <v>2</v>
      </c>
      <c r="H39" s="130"/>
    </row>
    <row r="40" spans="2:8" ht="12.75">
      <c r="B40" s="129" t="s">
        <v>179</v>
      </c>
      <c r="C40" s="103" t="s">
        <v>60</v>
      </c>
      <c r="D40" s="84" t="s">
        <v>55</v>
      </c>
      <c r="E40" s="41"/>
      <c r="F40" s="38"/>
      <c r="G40" s="43">
        <v>13</v>
      </c>
      <c r="H40" s="130"/>
    </row>
    <row r="41" spans="2:8" ht="12.75">
      <c r="B41" s="129" t="s">
        <v>180</v>
      </c>
      <c r="C41" s="103" t="s">
        <v>82</v>
      </c>
      <c r="D41" s="84" t="s">
        <v>58</v>
      </c>
      <c r="E41" s="41"/>
      <c r="F41" s="38"/>
      <c r="G41" s="43">
        <v>1</v>
      </c>
      <c r="H41" s="130"/>
    </row>
    <row r="42" spans="2:8" ht="13.5" thickBot="1">
      <c r="B42" s="129" t="s">
        <v>181</v>
      </c>
      <c r="C42" s="103" t="s">
        <v>56</v>
      </c>
      <c r="D42" s="84" t="s">
        <v>55</v>
      </c>
      <c r="E42" s="41"/>
      <c r="F42" s="38"/>
      <c r="G42" s="43">
        <v>11</v>
      </c>
      <c r="H42" s="130"/>
    </row>
    <row r="43" spans="2:8" ht="24" customHeight="1">
      <c r="B43" s="124" t="s">
        <v>182</v>
      </c>
      <c r="C43" s="131" t="s">
        <v>183</v>
      </c>
      <c r="D43" s="132" t="s">
        <v>177</v>
      </c>
      <c r="E43" s="133">
        <v>1</v>
      </c>
      <c r="F43" s="134" t="s">
        <v>109</v>
      </c>
      <c r="G43" s="133">
        <v>1</v>
      </c>
      <c r="H43" s="135"/>
    </row>
    <row r="44" spans="2:8" ht="12.75">
      <c r="B44" s="82" t="s">
        <v>184</v>
      </c>
      <c r="C44" s="136" t="s">
        <v>74</v>
      </c>
      <c r="D44" s="137" t="s">
        <v>55</v>
      </c>
      <c r="E44" s="85"/>
      <c r="F44" s="105"/>
      <c r="G44" s="41">
        <v>9</v>
      </c>
      <c r="H44" s="138"/>
    </row>
    <row r="45" spans="2:8" ht="12.75">
      <c r="B45" s="82" t="s">
        <v>185</v>
      </c>
      <c r="C45" s="106" t="s">
        <v>75</v>
      </c>
      <c r="D45" s="84" t="s">
        <v>55</v>
      </c>
      <c r="E45" s="85"/>
      <c r="F45" s="105"/>
      <c r="G45" s="43">
        <v>16</v>
      </c>
      <c r="H45" s="138"/>
    </row>
    <row r="46" spans="2:8" ht="12.75">
      <c r="B46" s="82" t="s">
        <v>186</v>
      </c>
      <c r="C46" s="106" t="s">
        <v>76</v>
      </c>
      <c r="D46" s="84" t="s">
        <v>55</v>
      </c>
      <c r="E46" s="85"/>
      <c r="F46" s="105"/>
      <c r="G46" s="43">
        <v>12</v>
      </c>
      <c r="H46" s="138"/>
    </row>
    <row r="47" spans="2:8" ht="12.75">
      <c r="B47" s="82" t="s">
        <v>187</v>
      </c>
      <c r="C47" s="106" t="s">
        <v>77</v>
      </c>
      <c r="D47" s="84" t="s">
        <v>58</v>
      </c>
      <c r="E47" s="85"/>
      <c r="F47" s="105"/>
      <c r="G47" s="43">
        <v>18</v>
      </c>
      <c r="H47" s="138"/>
    </row>
    <row r="48" spans="2:8" ht="12.75">
      <c r="B48" s="82" t="s">
        <v>188</v>
      </c>
      <c r="C48" s="106" t="s">
        <v>78</v>
      </c>
      <c r="D48" s="84" t="s">
        <v>58</v>
      </c>
      <c r="E48" s="85"/>
      <c r="F48" s="105"/>
      <c r="G48" s="43">
        <v>19</v>
      </c>
      <c r="H48" s="138"/>
    </row>
    <row r="49" spans="2:8" ht="12.75">
      <c r="B49" s="82" t="s">
        <v>189</v>
      </c>
      <c r="C49" s="106" t="s">
        <v>79</v>
      </c>
      <c r="D49" s="84" t="s">
        <v>58</v>
      </c>
      <c r="E49" s="85"/>
      <c r="F49" s="105"/>
      <c r="G49" s="43">
        <v>3</v>
      </c>
      <c r="H49" s="138"/>
    </row>
    <row r="50" spans="2:8" ht="12.75">
      <c r="B50" s="82" t="s">
        <v>190</v>
      </c>
      <c r="C50" s="106" t="s">
        <v>85</v>
      </c>
      <c r="D50" s="84" t="s">
        <v>58</v>
      </c>
      <c r="E50" s="85"/>
      <c r="F50" s="105"/>
      <c r="G50" s="43">
        <v>11</v>
      </c>
      <c r="H50" s="138"/>
    </row>
    <row r="51" spans="2:8" ht="13.5" thickBot="1">
      <c r="B51" s="82" t="s">
        <v>191</v>
      </c>
      <c r="C51" s="106" t="s">
        <v>86</v>
      </c>
      <c r="D51" s="84" t="s">
        <v>55</v>
      </c>
      <c r="E51" s="85"/>
      <c r="F51" s="105"/>
      <c r="G51" s="43">
        <v>4</v>
      </c>
      <c r="H51" s="138"/>
    </row>
    <row r="52" spans="2:8" ht="13.5" thickBot="1">
      <c r="B52" s="139" t="s">
        <v>192</v>
      </c>
      <c r="C52" s="140" t="s">
        <v>193</v>
      </c>
      <c r="D52" s="141"/>
      <c r="E52" s="142"/>
      <c r="F52" s="143" t="s">
        <v>109</v>
      </c>
      <c r="G52" s="144" t="s">
        <v>145</v>
      </c>
      <c r="H52" s="145"/>
    </row>
    <row r="53" spans="2:8" ht="13.5" thickBot="1">
      <c r="B53" s="139" t="s">
        <v>194</v>
      </c>
      <c r="C53" s="146" t="s">
        <v>195</v>
      </c>
      <c r="D53" s="141" t="s">
        <v>57</v>
      </c>
      <c r="E53" s="142">
        <f>E7</f>
        <v>309.5</v>
      </c>
      <c r="F53" s="143" t="s">
        <v>196</v>
      </c>
      <c r="G53" s="144">
        <f>E53</f>
        <v>309.5</v>
      </c>
      <c r="H53" s="145"/>
    </row>
    <row r="54" spans="2:8" ht="4.5" customHeight="1">
      <c r="B54" s="29"/>
      <c r="C54" s="29"/>
      <c r="D54" s="29"/>
      <c r="E54" s="29"/>
      <c r="F54" s="29"/>
      <c r="G54" s="29"/>
      <c r="H54" s="29"/>
    </row>
    <row r="55" spans="2:8" ht="12.75">
      <c r="B55" s="147"/>
      <c r="C55" s="148" t="s">
        <v>84</v>
      </c>
      <c r="D55" s="148"/>
      <c r="E55" s="148"/>
      <c r="F55" s="29"/>
      <c r="G55" s="29"/>
      <c r="H55" s="29"/>
    </row>
    <row r="56" spans="2:8" ht="5.25" customHeight="1" thickBot="1">
      <c r="B56" s="147"/>
      <c r="C56" s="149"/>
      <c r="D56" s="149"/>
      <c r="E56" s="149"/>
      <c r="F56" s="29"/>
      <c r="G56" s="29"/>
      <c r="H56" s="29"/>
    </row>
    <row r="57" spans="2:8" ht="12.75">
      <c r="B57" s="66" t="s">
        <v>92</v>
      </c>
      <c r="C57" s="150" t="s">
        <v>53</v>
      </c>
      <c r="D57" s="73" t="s">
        <v>94</v>
      </c>
      <c r="E57" s="74" t="s">
        <v>95</v>
      </c>
      <c r="F57" s="69" t="s">
        <v>96</v>
      </c>
      <c r="G57" s="70" t="s">
        <v>95</v>
      </c>
      <c r="H57" s="71" t="s">
        <v>97</v>
      </c>
    </row>
    <row r="58" spans="2:8" ht="13.5" thickBot="1">
      <c r="B58" s="72" t="s">
        <v>98</v>
      </c>
      <c r="C58" s="150"/>
      <c r="D58" s="73" t="s">
        <v>100</v>
      </c>
      <c r="E58" s="74" t="s">
        <v>101</v>
      </c>
      <c r="F58" s="75" t="s">
        <v>102</v>
      </c>
      <c r="G58" s="76" t="s">
        <v>103</v>
      </c>
      <c r="H58" s="77" t="s">
        <v>104</v>
      </c>
    </row>
    <row r="59" spans="2:8" ht="13.5" thickBot="1">
      <c r="B59" s="151" t="s">
        <v>197</v>
      </c>
      <c r="C59" s="152" t="s">
        <v>87</v>
      </c>
      <c r="D59" s="153" t="s">
        <v>55</v>
      </c>
      <c r="E59" s="154">
        <v>2</v>
      </c>
      <c r="F59" s="143" t="s">
        <v>198</v>
      </c>
      <c r="G59" s="142">
        <v>2</v>
      </c>
      <c r="H59" s="155"/>
    </row>
  </sheetData>
  <sheetProtection/>
  <mergeCells count="4">
    <mergeCell ref="C55:E56"/>
    <mergeCell ref="B1:H1"/>
    <mergeCell ref="B2:H2"/>
    <mergeCell ref="B3:H3"/>
  </mergeCells>
  <printOptions horizontalCentered="1"/>
  <pageMargins left="0.3937007874015748" right="0.1968503937007874" top="0.3937007874015748" bottom="0.1968503937007874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2013-09-11T09:14:19Z</cp:lastPrinted>
  <dcterms:created xsi:type="dcterms:W3CDTF">2010-04-01T07:27:06Z</dcterms:created>
  <dcterms:modified xsi:type="dcterms:W3CDTF">2014-05-29T01:42:04Z</dcterms:modified>
  <cp:category/>
  <cp:version/>
  <cp:contentType/>
  <cp:contentStatus/>
</cp:coreProperties>
</file>