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работах'!$B$1:$F$123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<sst xmlns="http://schemas.openxmlformats.org/spreadsheetml/2006/main" count="376" uniqueCount="199">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</sst>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3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1"/>
      <c r="C3" s="1"/>
      <c r="D3" s="1"/>
      <c r="E3" s="1"/>
      <c r="F3" s="1"/>
    </row>
    <row r="4" spans="2:6" ht="15">
      <c r="B4" s="48" t="s">
        <v>198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2" t="s">
        <v>2</v>
      </c>
      <c r="C6" s="2" t="s">
        <v>3</v>
      </c>
      <c r="D6" s="2" t="s">
        <v>4</v>
      </c>
      <c r="E6" s="50" t="s">
        <v>5</v>
      </c>
      <c r="F6" s="51"/>
    </row>
    <row r="7" spans="2:6" ht="15">
      <c r="B7" s="3" t="s">
        <v>6</v>
      </c>
      <c r="C7" s="3" t="s">
        <v>7</v>
      </c>
      <c r="D7" s="4" t="s">
        <v>8</v>
      </c>
      <c r="E7" s="54">
        <v>43190</v>
      </c>
      <c r="F7" s="55"/>
    </row>
    <row r="8" spans="2:6" ht="15">
      <c r="B8" s="3" t="s">
        <v>9</v>
      </c>
      <c r="C8" s="3" t="s">
        <v>10</v>
      </c>
      <c r="D8" s="4" t="s">
        <v>8</v>
      </c>
      <c r="E8" s="52">
        <v>42736</v>
      </c>
      <c r="F8" s="53"/>
    </row>
    <row r="9" spans="2:6" ht="15">
      <c r="B9" s="3" t="s">
        <v>11</v>
      </c>
      <c r="C9" s="3" t="s">
        <v>12</v>
      </c>
      <c r="D9" s="4" t="s">
        <v>8</v>
      </c>
      <c r="E9" s="52">
        <v>43100</v>
      </c>
      <c r="F9" s="53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3" t="s">
        <v>14</v>
      </c>
      <c r="C11" s="3" t="s">
        <v>15</v>
      </c>
      <c r="D11" s="4" t="s">
        <v>16</v>
      </c>
      <c r="E11" s="28">
        <v>0</v>
      </c>
      <c r="F11" s="29"/>
    </row>
    <row r="12" spans="2:6" ht="30">
      <c r="B12" s="3" t="s">
        <v>17</v>
      </c>
      <c r="C12" s="3" t="s">
        <v>18</v>
      </c>
      <c r="D12" s="4" t="s">
        <v>16</v>
      </c>
      <c r="E12" s="28">
        <v>0</v>
      </c>
      <c r="F12" s="29"/>
    </row>
    <row r="13" spans="2:6" ht="15">
      <c r="B13" s="3" t="s">
        <v>19</v>
      </c>
      <c r="C13" s="3" t="s">
        <v>20</v>
      </c>
      <c r="D13" s="4" t="s">
        <v>16</v>
      </c>
      <c r="E13" s="37">
        <v>166863.35</v>
      </c>
      <c r="F13" s="38"/>
    </row>
    <row r="14" spans="2:6" ht="28.5">
      <c r="B14" s="6" t="s">
        <v>21</v>
      </c>
      <c r="C14" s="6" t="s">
        <v>22</v>
      </c>
      <c r="D14" s="7" t="s">
        <v>16</v>
      </c>
      <c r="E14" s="30">
        <f>SUM(E15:F17)</f>
        <v>1579748.8</v>
      </c>
      <c r="F14" s="31"/>
    </row>
    <row r="15" spans="2:6" ht="15">
      <c r="B15" s="3" t="s">
        <v>23</v>
      </c>
      <c r="C15" s="3" t="s">
        <v>24</v>
      </c>
      <c r="D15" s="4" t="s">
        <v>16</v>
      </c>
      <c r="E15" s="37">
        <v>989399.33</v>
      </c>
      <c r="F15" s="38"/>
    </row>
    <row r="16" spans="2:6" ht="15">
      <c r="B16" s="3" t="s">
        <v>25</v>
      </c>
      <c r="C16" s="23" t="s">
        <v>26</v>
      </c>
      <c r="D16" s="4" t="s">
        <v>16</v>
      </c>
      <c r="E16" s="37">
        <v>505629</v>
      </c>
      <c r="F16" s="38"/>
    </row>
    <row r="17" spans="2:6" ht="15">
      <c r="B17" s="3" t="s">
        <v>27</v>
      </c>
      <c r="C17" s="3" t="s">
        <v>28</v>
      </c>
      <c r="D17" s="4" t="s">
        <v>16</v>
      </c>
      <c r="E17" s="39">
        <v>84720.47</v>
      </c>
      <c r="F17" s="40"/>
    </row>
    <row r="18" spans="2:6" ht="15">
      <c r="B18" s="6" t="s">
        <v>29</v>
      </c>
      <c r="C18" s="6" t="s">
        <v>30</v>
      </c>
      <c r="D18" s="7" t="s">
        <v>16</v>
      </c>
      <c r="E18" s="30">
        <f>SUM(E19:F23)</f>
        <v>1538622.91</v>
      </c>
      <c r="F18" s="31"/>
    </row>
    <row r="19" spans="2:6" ht="30">
      <c r="B19" s="3" t="s">
        <v>31</v>
      </c>
      <c r="C19" s="3" t="s">
        <v>32</v>
      </c>
      <c r="D19" s="4" t="s">
        <v>16</v>
      </c>
      <c r="E19" s="37">
        <v>1538622.91</v>
      </c>
      <c r="F19" s="38"/>
    </row>
    <row r="20" spans="2:6" ht="30">
      <c r="B20" s="3" t="s">
        <v>33</v>
      </c>
      <c r="C20" s="3" t="s">
        <v>34</v>
      </c>
      <c r="D20" s="4" t="s">
        <v>16</v>
      </c>
      <c r="E20" s="28">
        <v>0</v>
      </c>
      <c r="F20" s="29"/>
    </row>
    <row r="21" spans="2:6" ht="15">
      <c r="B21" s="3" t="s">
        <v>35</v>
      </c>
      <c r="C21" s="3" t="s">
        <v>36</v>
      </c>
      <c r="D21" s="4" t="s">
        <v>16</v>
      </c>
      <c r="E21" s="28">
        <v>0</v>
      </c>
      <c r="F21" s="29"/>
    </row>
    <row r="22" spans="2:6" ht="15">
      <c r="B22" s="3" t="s">
        <v>37</v>
      </c>
      <c r="C22" s="3" t="s">
        <v>38</v>
      </c>
      <c r="D22" s="4" t="s">
        <v>16</v>
      </c>
      <c r="E22" s="28">
        <v>0</v>
      </c>
      <c r="F22" s="29"/>
    </row>
    <row r="23" spans="2:6" ht="15">
      <c r="B23" s="3" t="s">
        <v>39</v>
      </c>
      <c r="C23" s="3" t="s">
        <v>40</v>
      </c>
      <c r="D23" s="4" t="s">
        <v>16</v>
      </c>
      <c r="E23" s="28">
        <v>0</v>
      </c>
      <c r="F23" s="29"/>
    </row>
    <row r="24" spans="2:6" ht="15">
      <c r="B24" s="6" t="s">
        <v>41</v>
      </c>
      <c r="C24" s="6" t="s">
        <v>42</v>
      </c>
      <c r="D24" s="7" t="s">
        <v>16</v>
      </c>
      <c r="E24" s="30">
        <f>E18</f>
        <v>1538622.91</v>
      </c>
      <c r="F24" s="31"/>
    </row>
    <row r="25" spans="2:6" ht="15">
      <c r="B25" s="3" t="s">
        <v>43</v>
      </c>
      <c r="C25" s="3" t="s">
        <v>44</v>
      </c>
      <c r="D25" s="4" t="s">
        <v>16</v>
      </c>
      <c r="E25" s="45">
        <v>0</v>
      </c>
      <c r="F25" s="46"/>
    </row>
    <row r="26" spans="2:6" ht="14.25" customHeight="1">
      <c r="B26" s="3" t="s">
        <v>45</v>
      </c>
      <c r="C26" s="3" t="s">
        <v>46</v>
      </c>
      <c r="D26" s="4" t="s">
        <v>16</v>
      </c>
      <c r="E26" s="45">
        <v>0</v>
      </c>
      <c r="F26" s="46"/>
    </row>
    <row r="27" spans="2:6" ht="15">
      <c r="B27" s="6" t="s">
        <v>47</v>
      </c>
      <c r="C27" s="6" t="s">
        <v>48</v>
      </c>
      <c r="D27" s="7" t="s">
        <v>16</v>
      </c>
      <c r="E27" s="30">
        <f>E13+E14-E24</f>
        <v>207989.24000000022</v>
      </c>
      <c r="F27" s="31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8" t="s">
        <v>50</v>
      </c>
      <c r="C29" s="9" t="s">
        <v>51</v>
      </c>
      <c r="D29" s="10" t="s">
        <v>8</v>
      </c>
      <c r="E29" s="43" t="s">
        <v>189</v>
      </c>
      <c r="F29" s="44"/>
    </row>
    <row r="30" spans="2:6" ht="14.25" customHeight="1">
      <c r="B30" s="8" t="s">
        <v>52</v>
      </c>
      <c r="C30" s="9" t="s">
        <v>53</v>
      </c>
      <c r="D30" s="10" t="s">
        <v>16</v>
      </c>
      <c r="E30" s="41">
        <v>84720.47</v>
      </c>
      <c r="F30" s="42"/>
    </row>
    <row r="31" spans="2:6" ht="32.25" customHeight="1" outlineLevel="1">
      <c r="B31" s="8" t="s">
        <v>165</v>
      </c>
      <c r="C31" s="25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6" t="s">
        <v>158</v>
      </c>
      <c r="D32" s="24" t="s">
        <v>159</v>
      </c>
      <c r="E32" s="10" t="s">
        <v>61</v>
      </c>
      <c r="F32" s="24">
        <f>ROUND(E30*38%,2)</f>
        <v>32193.78</v>
      </c>
    </row>
    <row r="33" spans="2:6" ht="14.25" customHeight="1" outlineLevel="1">
      <c r="B33" s="8" t="s">
        <v>169</v>
      </c>
      <c r="C33" s="26" t="s">
        <v>162</v>
      </c>
      <c r="D33" s="24" t="s">
        <v>159</v>
      </c>
      <c r="E33" s="10" t="s">
        <v>61</v>
      </c>
      <c r="F33" s="24">
        <f>ROUND(E30*3%,2)</f>
        <v>2541.61</v>
      </c>
    </row>
    <row r="34" spans="2:6" ht="59.25" customHeight="1" outlineLevel="1">
      <c r="B34" s="8" t="s">
        <v>171</v>
      </c>
      <c r="C34" s="26" t="s">
        <v>163</v>
      </c>
      <c r="D34" s="24" t="s">
        <v>159</v>
      </c>
      <c r="E34" s="10" t="s">
        <v>61</v>
      </c>
      <c r="F34" s="24">
        <f>ROUND(E30*27%,2)</f>
        <v>22874.53</v>
      </c>
    </row>
    <row r="35" spans="2:6" ht="43.5" customHeight="1" outlineLevel="1">
      <c r="B35" s="8" t="s">
        <v>172</v>
      </c>
      <c r="C35" s="9" t="s">
        <v>166</v>
      </c>
      <c r="D35" s="24" t="s">
        <v>159</v>
      </c>
      <c r="E35" s="10" t="s">
        <v>61</v>
      </c>
      <c r="F35" s="24">
        <f>ROUND(E30*18%,2)</f>
        <v>15249.68</v>
      </c>
    </row>
    <row r="36" spans="2:6" ht="45" customHeight="1" outlineLevel="1">
      <c r="B36" s="8" t="s">
        <v>173</v>
      </c>
      <c r="C36" s="9" t="s">
        <v>167</v>
      </c>
      <c r="D36" s="24" t="s">
        <v>159</v>
      </c>
      <c r="E36" s="10" t="s">
        <v>61</v>
      </c>
      <c r="F36" s="24">
        <f>ROUND(E30*14%,2)</f>
        <v>11860.87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3" t="s">
        <v>190</v>
      </c>
      <c r="F37" s="44"/>
    </row>
    <row r="38" spans="2:6" ht="14.25" customHeight="1">
      <c r="B38" s="8" t="s">
        <v>55</v>
      </c>
      <c r="C38" s="9" t="s">
        <v>53</v>
      </c>
      <c r="D38" s="10" t="s">
        <v>16</v>
      </c>
      <c r="E38" s="32">
        <f>SUM(F40:F45)</f>
        <v>935344.0199999999</v>
      </c>
      <c r="F38" s="33"/>
    </row>
    <row r="39" spans="2:6" ht="28.5" customHeight="1" outlineLevel="1">
      <c r="B39" s="8" t="s">
        <v>174</v>
      </c>
      <c r="C39" s="25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4" t="s">
        <v>159</v>
      </c>
      <c r="E40" s="10" t="s">
        <v>61</v>
      </c>
      <c r="F40" s="27">
        <v>172296.49</v>
      </c>
    </row>
    <row r="41" spans="2:6" ht="43.5" customHeight="1" outlineLevel="1">
      <c r="B41" s="8" t="s">
        <v>176</v>
      </c>
      <c r="C41" s="9" t="s">
        <v>181</v>
      </c>
      <c r="D41" s="24" t="s">
        <v>159</v>
      </c>
      <c r="E41" s="10" t="s">
        <v>61</v>
      </c>
      <c r="F41" s="27">
        <v>330185.34</v>
      </c>
    </row>
    <row r="42" spans="2:6" ht="14.25" customHeight="1" outlineLevel="1">
      <c r="B42" s="8" t="s">
        <v>177</v>
      </c>
      <c r="C42" s="9" t="s">
        <v>182</v>
      </c>
      <c r="D42" s="24" t="s">
        <v>159</v>
      </c>
      <c r="E42" s="10" t="s">
        <v>61</v>
      </c>
      <c r="F42" s="27">
        <v>116225.13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14274.96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296776.12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5585.98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3" t="s">
        <v>188</v>
      </c>
      <c r="F46" s="44"/>
    </row>
    <row r="47" spans="2:6" ht="14.25" customHeight="1">
      <c r="B47" s="8" t="s">
        <v>57</v>
      </c>
      <c r="C47" s="9" t="s">
        <v>53</v>
      </c>
      <c r="D47" s="10" t="s">
        <v>16</v>
      </c>
      <c r="E47" s="32">
        <f>SUM(F49:F51)</f>
        <v>445756.91000000003</v>
      </c>
      <c r="F47" s="33"/>
    </row>
    <row r="48" spans="2:6" ht="28.5" customHeight="1" outlineLevel="1">
      <c r="B48" s="8" t="s">
        <v>191</v>
      </c>
      <c r="C48" s="25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4" t="s">
        <v>159</v>
      </c>
      <c r="E49" s="10" t="s">
        <v>61</v>
      </c>
      <c r="F49" s="11">
        <v>60923.34</v>
      </c>
    </row>
    <row r="50" spans="2:6" ht="43.5" customHeight="1" outlineLevel="1">
      <c r="B50" s="8" t="s">
        <v>194</v>
      </c>
      <c r="C50" s="9" t="s">
        <v>196</v>
      </c>
      <c r="D50" s="24" t="s">
        <v>159</v>
      </c>
      <c r="E50" s="10" t="s">
        <v>61</v>
      </c>
      <c r="F50" s="11">
        <v>384833.57</v>
      </c>
    </row>
    <row r="51" spans="2:6" ht="14.25" customHeight="1" outlineLevel="1">
      <c r="B51" s="8" t="s">
        <v>195</v>
      </c>
      <c r="C51" s="9" t="s">
        <v>197</v>
      </c>
      <c r="D51" s="24" t="s">
        <v>159</v>
      </c>
      <c r="E51" s="10" t="s">
        <v>61</v>
      </c>
      <c r="F51" s="11"/>
    </row>
    <row r="52" spans="2:6" ht="15">
      <c r="B52" s="34" t="s">
        <v>58</v>
      </c>
      <c r="C52" s="35"/>
      <c r="D52" s="35"/>
      <c r="E52" s="35"/>
      <c r="F52" s="36"/>
    </row>
    <row r="53" spans="2:6" ht="15">
      <c r="B53" s="3" t="s">
        <v>59</v>
      </c>
      <c r="C53" s="3" t="s">
        <v>60</v>
      </c>
      <c r="D53" s="4" t="s">
        <v>61</v>
      </c>
      <c r="E53" s="4"/>
      <c r="F53" s="12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2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4" t="s">
        <v>68</v>
      </c>
      <c r="C57" s="35"/>
      <c r="D57" s="35"/>
      <c r="E57" s="35"/>
      <c r="F57" s="36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356456.94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439130.8899999999</v>
      </c>
    </row>
    <row r="64" spans="2:6" ht="28.5" customHeight="1">
      <c r="B64" s="34" t="s">
        <v>75</v>
      </c>
      <c r="C64" s="35"/>
      <c r="D64" s="35"/>
      <c r="E64" s="35"/>
      <c r="F64" s="36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1838.172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2018454.33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1965417.37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242960.33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1917714.96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2008241.77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129679.95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6318.8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405122.01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396688.24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57126.9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330742.46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356398.7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22813.79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11791.87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243097.04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234469.02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39311.96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251946.18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240295.87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11650.31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17626.21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166084.53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160003.15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27818.89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166084.53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158404.57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7679.96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311220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617338.34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610844.52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71912.81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675198.6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688743.97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31717.48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34" t="s">
        <v>145</v>
      </c>
      <c r="C115" s="35"/>
      <c r="D115" s="35"/>
      <c r="E115" s="35"/>
      <c r="F115" s="36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0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4" t="s">
        <v>151</v>
      </c>
      <c r="C120" s="35"/>
      <c r="D120" s="35"/>
      <c r="E120" s="35"/>
      <c r="F120" s="36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2">
        <v>47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2">
        <v>6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886000</v>
      </c>
    </row>
  </sheetData>
  <sheetProtection/>
  <mergeCells count="37">
    <mergeCell ref="E7:F7"/>
    <mergeCell ref="E23:F23"/>
    <mergeCell ref="B57:F57"/>
    <mergeCell ref="B64:F64"/>
    <mergeCell ref="E12:F12"/>
    <mergeCell ref="E13:F13"/>
    <mergeCell ref="E14:F14"/>
    <mergeCell ref="E25:F25"/>
    <mergeCell ref="B52:F52"/>
    <mergeCell ref="E29:F29"/>
    <mergeCell ref="B115:F115"/>
    <mergeCell ref="B120:F120"/>
    <mergeCell ref="B2:F2"/>
    <mergeCell ref="B4:F4"/>
    <mergeCell ref="B5:F5"/>
    <mergeCell ref="B10:F10"/>
    <mergeCell ref="E6:F6"/>
    <mergeCell ref="E8:F8"/>
    <mergeCell ref="E9:F9"/>
    <mergeCell ref="E11:F11"/>
    <mergeCell ref="E19:F19"/>
    <mergeCell ref="E20:F20"/>
    <mergeCell ref="E30:F30"/>
    <mergeCell ref="E37:F37"/>
    <mergeCell ref="E26:F26"/>
    <mergeCell ref="E15:F15"/>
    <mergeCell ref="E16:F16"/>
    <mergeCell ref="E17:F17"/>
    <mergeCell ref="E18:F18"/>
    <mergeCell ref="E21:F21"/>
    <mergeCell ref="E22:F22"/>
    <mergeCell ref="E24:F24"/>
    <mergeCell ref="E47:F47"/>
    <mergeCell ref="E38:F38"/>
    <mergeCell ref="B28:F28"/>
    <mergeCell ref="E27:F27"/>
    <mergeCell ref="E46:F4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2018-03-13T03:44:31Z</dcterms:modified>
  <cp:category/>
  <cp:version/>
  <cp:contentType/>
  <cp:contentStatus/>
</cp:coreProperties>
</file>