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7220" windowHeight="9270" activeTab="0"/>
  </bookViews>
  <sheets>
    <sheet name="Общая инф. о вып работах" sheetId="1" r:id="rId1"/>
  </sheets>
  <definedNames/>
  <calcPr fullCalcOnLoad="1"/>
</workbook>
</file>

<file path=xl/sharedStrings.xml><?xml version="1.0" encoding="utf-8"?>
<sst xmlns="http://schemas.openxmlformats.org/spreadsheetml/2006/main" count="376" uniqueCount="199">
  <si>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</si>
  <si>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</si>
  <si>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</si>
  <si>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</si>
  <si>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</si>
  <si>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</si>
  <si>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</si>
  <si>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</si>
  <si>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</si>
  <si>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</si>
  <si>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</si>
  <si>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</si>
  <si>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</si>
  <si>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</si>
  <si>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</si>
  <si>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</si>
  <si>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</si>
  <si>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</si>
  <si>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</si>
  <si>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</si>
  <si>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</si>
  <si>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</si>
  <si>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</si>
  <si>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</si>
  <si>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</si>
  <si>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</si>
  <si>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</si>
  <si>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</si>
  <si>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</si>
  <si>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</si>
  <si>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</si>
  <si>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</si>
  <si>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</si>
  <si>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</si>
  <si>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</si>
  <si>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</si>
  <si>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</si>
  <si>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</si>
  <si>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</si>
  <si>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</si>
  <si>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</si>
  <si>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</si>
  <si>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</si>
  <si>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</si>
  <si>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</si>
  <si>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</si>
  <si>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</si>
  <si>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</si>
  <si>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</si>
  <si>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</si>
  <si>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</si>
  <si>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</si>
  <si>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</si>
  <si>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</si>
  <si>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</si>
  <si>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</si>
  <si>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</si>
  <si>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</si>
  <si>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</si>
  <si>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</si>
  <si>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</si>
  <si>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</si>
  <si>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</si>
  <si>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</si>
  <si>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</si>
  <si>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</si>
  <si>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</si>
  <si>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</si>
  <si>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</si>
  <si>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</si>
  <si>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</si>
  <si>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</si>
  <si>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</si>
  <si>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</si>
  <si>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</si>
  <si>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</si>
  <si>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</si>
  <si>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</si>
  <si>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</si>
  <si>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</si>
  <si>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</si>
  <si>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</si>
  <si>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</si>
  <si>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</si>
  <si>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</si>
  <si>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</si>
  <si>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</si>
  <si>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</si>
  <si>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</si>
  <si>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</si>
  <si>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</si>
  <si>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</si>
  <si>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</si>
  <si>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</si>
  <si>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</si>
  <si>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</si>
  <si>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</si>
  <si>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</si>
  <si>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</si>
  <si>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</si>
  <si>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</si>
  <si>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</si>
  <si>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</si>
  <si>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</si>
  <si>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</si>
  <si>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</si>
  <si>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</si>
  <si>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</si>
  <si>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</si>
  <si>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</si>
  <si>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</si>
  <si>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</si>
  <si>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</si>
  <si>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</si>
  <si>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</si>
  <si>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</si>
  <si>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</si>
  <si>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</si>
  <si>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</si>
  <si>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</si>
  <si>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</si>
  <si>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</si>
  <si>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</si>
  <si>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</si>
  <si>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</si>
  <si>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</si>
  <si>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</si>
  <si>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</si>
  <si>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</si>
  <si>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</si>
  <si>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</si>
  <si>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</si>
  <si>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</si>
  <si>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</si>
  <si>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</si>
  <si>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</si>
  <si>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</si>
  <si>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</si>
  <si>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</si>
  <si>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</si>
  <si>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</si>
  <si>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</si>
  <si>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</si>
  <si>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</si>
  <si>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</si>
  <si>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</si>
  <si>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</si>
  <si>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</si>
  <si>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</si>
  <si>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</si>
  <si>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</si>
  <si>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</si>
  <si>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</si>
  <si>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</si>
  <si>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</si>
  <si>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</si>
  <si>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</si>
  <si>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</si>
  <si>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</si>
  <si>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</si>
  <si>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</si>
  <si>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</si>
  <si>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</si>
  <si>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</si>
  <si>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</si>
  <si>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</si>
  <si>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</si>
  <si>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</si>
  <si>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</si>
  <si>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</si>
  <si>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</si>
  <si>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</si>
  <si>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</si>
  <si>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</si>
  <si>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</si>
  <si>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</si>
  <si>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</si>
  <si>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</si>
  <si>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</si>
  <si>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</si>
  <si>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23.2.6.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</si>
  <si>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</si>
  <si>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</si>
  <si>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</si>
  <si>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</si>
  <si>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</si>
  <si>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</si>
  <si>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</si>
  <si>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</si>
  <si>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</si>
  <si>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</si>
  <si>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</si>
  <si>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</si>
  <si>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</si>
  <si>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</si>
  <si>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</si>
  <si>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</si>
  <si>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</si>
  <si>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Победы 38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</si>
</sst>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</numFmts>
  <fonts count="20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2" borderId="10" xfId="0" applyFont="1" applyFill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4" fontId="1" fillId="0" borderId="10" xfId="0" applyNumberFormat="1" applyFont="1" applyBorder="1" applyAlignment="1" applyProtection="1">
      <alignment horizontal="right" indent="1"/>
      <protection locked="0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right" indent="1"/>
    </xf>
    <xf numFmtId="4" fontId="3" fillId="0" borderId="10" xfId="0" applyNumberFormat="1" applyFont="1" applyBorder="1" applyAlignment="1" applyProtection="1">
      <alignment horizontal="right" indent="1"/>
      <protection locked="0"/>
    </xf>
    <xf numFmtId="4" fontId="0" fillId="0" borderId="10" xfId="0" applyNumberFormat="1" applyBorder="1" applyAlignment="1">
      <alignment horizontal="right" indent="1"/>
    </xf>
    <xf numFmtId="4" fontId="3" fillId="0" borderId="10" xfId="0" applyNumberFormat="1" applyFont="1" applyBorder="1" applyAlignment="1">
      <alignment horizontal="right" indent="1"/>
    </xf>
    <xf numFmtId="0" fontId="1" fillId="22" borderId="10" xfId="0" applyFont="1" applyFill="1" applyBorder="1" applyAlignment="1">
      <alignment vertical="top" wrapText="1"/>
    </xf>
    <xf numFmtId="0" fontId="1" fillId="22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 applyProtection="1">
      <alignment horizontal="right" indent="1"/>
      <protection locked="0"/>
    </xf>
    <xf numFmtId="1" fontId="0" fillId="0" borderId="10" xfId="0" applyNumberFormat="1" applyBorder="1" applyAlignment="1" applyProtection="1">
      <alignment horizontal="right" vertical="center" indent="1"/>
      <protection locked="0"/>
    </xf>
    <xf numFmtId="49" fontId="1" fillId="0" borderId="10" xfId="0" applyNumberFormat="1" applyFont="1" applyBorder="1" applyAlignment="1">
      <alignment vertical="top" wrapText="1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2" fillId="0" borderId="11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1" fillId="0" borderId="11" xfId="0" applyNumberFormat="1" applyFont="1" applyBorder="1" applyAlignment="1" applyProtection="1">
      <alignment horizontal="center"/>
      <protection/>
    </xf>
    <xf numFmtId="4" fontId="1" fillId="0" borderId="12" xfId="0" applyNumberFormat="1" applyFont="1" applyBorder="1" applyAlignment="1" applyProtection="1">
      <alignment horizontal="center"/>
      <protection/>
    </xf>
    <xf numFmtId="4" fontId="1" fillId="0" borderId="11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0" fontId="2" fillId="22" borderId="11" xfId="0" applyFont="1" applyFill="1" applyBorder="1" applyAlignment="1">
      <alignment horizontal="left" wrapText="1"/>
    </xf>
    <xf numFmtId="0" fontId="2" fillId="22" borderId="13" xfId="0" applyFont="1" applyFill="1" applyBorder="1" applyAlignment="1">
      <alignment horizontal="left" wrapText="1"/>
    </xf>
    <xf numFmtId="0" fontId="2" fillId="22" borderId="12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4" fontId="1" fillId="0" borderId="11" xfId="0" applyNumberFormat="1" applyFont="1" applyBorder="1" applyAlignment="1" applyProtection="1">
      <alignment horizontal="center" vertical="center"/>
      <protection locked="0"/>
    </xf>
    <xf numFmtId="4" fontId="1" fillId="0" borderId="12" xfId="0" applyNumberFormat="1" applyFont="1" applyBorder="1" applyAlignment="1" applyProtection="1">
      <alignment horizontal="center" vertical="center"/>
      <protection locked="0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/>
    </xf>
    <xf numFmtId="14" fontId="1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2" fillId="22" borderId="10" xfId="0" applyFont="1" applyFill="1" applyBorder="1" applyAlignment="1" applyProtection="1">
      <alignment horizontal="center"/>
      <protection locked="0"/>
    </xf>
    <xf numFmtId="0" fontId="2" fillId="22" borderId="10" xfId="0" applyFont="1" applyFill="1" applyBorder="1" applyAlignment="1">
      <alignment horizontal="center"/>
    </xf>
    <xf numFmtId="0" fontId="2" fillId="22" borderId="11" xfId="0" applyFont="1" applyFill="1" applyBorder="1" applyAlignment="1">
      <alignment horizontal="center"/>
    </xf>
    <xf numFmtId="0" fontId="2" fillId="22" borderId="12" xfId="0" applyFont="1" applyFill="1" applyBorder="1" applyAlignment="1">
      <alignment horizontal="center"/>
    </xf>
    <xf numFmtId="14" fontId="1" fillId="0" borderId="11" xfId="0" applyNumberFormat="1" applyFont="1" applyBorder="1" applyAlignment="1" applyProtection="1">
      <alignment horizontal="center"/>
      <protection locked="0"/>
    </xf>
    <xf numFmtId="14" fontId="1" fillId="0" borderId="12" xfId="0" applyNumberFormat="1" applyFont="1" applyBorder="1" applyAlignment="1" applyProtection="1">
      <alignment horizontal="center"/>
      <protection locked="0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23"/>
  <sheetViews>
    <sheetView tabSelected="1" view="pageBreakPreview" zoomScaleSheetLayoutView="100" zoomScalePageLayoutView="0" workbookViewId="0" topLeftCell="B67">
      <selection activeCell="F43" sqref="F43"/>
    </sheetView>
  </sheetViews>
  <sheetFormatPr defaultColWidth="9.140625" defaultRowHeight="15" outlineLevelRow="1"/>
  <cols>
    <col min="1" max="1" width="0.9921875" style="0" hidden="1" customWidth="1"/>
    <col min="2" max="2" width="6.421875" style="0" customWidth="1"/>
    <col min="3" max="3" width="57.140625" style="0" customWidth="1"/>
    <col min="4" max="4" width="15.421875" style="0" customWidth="1"/>
    <col min="5" max="5" width="5.7109375" style="0" customWidth="1"/>
    <col min="6" max="6" width="20.8515625" style="0" customWidth="1"/>
    <col min="7" max="7" width="1.28515625" style="0" customWidth="1"/>
  </cols>
  <sheetData>
    <row r="1" ht="6" customHeight="1"/>
    <row r="2" spans="2:6" ht="28.5" customHeight="1">
      <c r="B2" s="41" t="s">
        <v>0</v>
      </c>
      <c r="C2" s="41"/>
      <c r="D2" s="41"/>
      <c r="E2" s="41"/>
      <c r="F2" s="41"/>
    </row>
    <row r="3" spans="2:6" ht="6" customHeight="1">
      <c r="B3" s="1"/>
      <c r="C3" s="1"/>
      <c r="D3" s="1"/>
      <c r="E3" s="1"/>
      <c r="F3" s="1"/>
    </row>
    <row r="4" spans="2:6" ht="15">
      <c r="B4" s="42" t="s">
        <v>198</v>
      </c>
      <c r="C4" s="42"/>
      <c r="D4" s="42"/>
      <c r="E4" s="42"/>
      <c r="F4" s="42"/>
    </row>
    <row r="5" spans="2:6" ht="15">
      <c r="B5" s="43" t="s">
        <v>1</v>
      </c>
      <c r="C5" s="43"/>
      <c r="D5" s="43"/>
      <c r="E5" s="43"/>
      <c r="F5" s="43"/>
    </row>
    <row r="6" spans="2:6" ht="15">
      <c r="B6" s="2" t="s">
        <v>2</v>
      </c>
      <c r="C6" s="2" t="s">
        <v>3</v>
      </c>
      <c r="D6" s="2" t="s">
        <v>4</v>
      </c>
      <c r="E6" s="44" t="s">
        <v>5</v>
      </c>
      <c r="F6" s="45"/>
    </row>
    <row r="7" spans="2:6" ht="15">
      <c r="B7" s="3" t="s">
        <v>6</v>
      </c>
      <c r="C7" s="3" t="s">
        <v>7</v>
      </c>
      <c r="D7" s="4" t="s">
        <v>8</v>
      </c>
      <c r="E7" s="46">
        <v>43190</v>
      </c>
      <c r="F7" s="47"/>
    </row>
    <row r="8" spans="2:6" ht="15">
      <c r="B8" s="3" t="s">
        <v>9</v>
      </c>
      <c r="C8" s="3" t="s">
        <v>10</v>
      </c>
      <c r="D8" s="4" t="s">
        <v>8</v>
      </c>
      <c r="E8" s="39">
        <v>42736</v>
      </c>
      <c r="F8" s="40"/>
    </row>
    <row r="9" spans="2:6" ht="15">
      <c r="B9" s="3" t="s">
        <v>11</v>
      </c>
      <c r="C9" s="3" t="s">
        <v>12</v>
      </c>
      <c r="D9" s="4" t="s">
        <v>8</v>
      </c>
      <c r="E9" s="39">
        <v>43100</v>
      </c>
      <c r="F9" s="40"/>
    </row>
    <row r="10" spans="2:6" ht="28.5" customHeight="1">
      <c r="B10" s="30" t="s">
        <v>13</v>
      </c>
      <c r="C10" s="31"/>
      <c r="D10" s="31"/>
      <c r="E10" s="31"/>
      <c r="F10" s="32"/>
    </row>
    <row r="11" spans="2:6" ht="15">
      <c r="B11" s="3" t="s">
        <v>14</v>
      </c>
      <c r="C11" s="3" t="s">
        <v>15</v>
      </c>
      <c r="D11" s="4" t="s">
        <v>16</v>
      </c>
      <c r="E11" s="26">
        <v>0</v>
      </c>
      <c r="F11" s="27"/>
    </row>
    <row r="12" spans="2:6" ht="30">
      <c r="B12" s="3" t="s">
        <v>17</v>
      </c>
      <c r="C12" s="3" t="s">
        <v>18</v>
      </c>
      <c r="D12" s="4" t="s">
        <v>16</v>
      </c>
      <c r="E12" s="26">
        <v>0</v>
      </c>
      <c r="F12" s="27"/>
    </row>
    <row r="13" spans="2:6" ht="15">
      <c r="B13" s="3" t="s">
        <v>19</v>
      </c>
      <c r="C13" s="3" t="s">
        <v>20</v>
      </c>
      <c r="D13" s="4" t="s">
        <v>16</v>
      </c>
      <c r="E13" s="49">
        <v>483212.21</v>
      </c>
      <c r="F13" s="50"/>
    </row>
    <row r="14" spans="2:6" ht="28.5">
      <c r="B14" s="6" t="s">
        <v>21</v>
      </c>
      <c r="C14" s="6" t="s">
        <v>22</v>
      </c>
      <c r="D14" s="7" t="s">
        <v>16</v>
      </c>
      <c r="E14" s="24">
        <f>SUM(E15:F17)</f>
        <v>1535803.76</v>
      </c>
      <c r="F14" s="25"/>
    </row>
    <row r="15" spans="2:6" ht="15">
      <c r="B15" s="3" t="s">
        <v>23</v>
      </c>
      <c r="C15" s="3" t="s">
        <v>24</v>
      </c>
      <c r="D15" s="4" t="s">
        <v>16</v>
      </c>
      <c r="E15" s="49">
        <v>1065536.27</v>
      </c>
      <c r="F15" s="50"/>
    </row>
    <row r="16" spans="2:6" ht="15">
      <c r="B16" s="3" t="s">
        <v>25</v>
      </c>
      <c r="C16" s="20" t="s">
        <v>26</v>
      </c>
      <c r="D16" s="4" t="s">
        <v>16</v>
      </c>
      <c r="E16" s="49">
        <v>387500</v>
      </c>
      <c r="F16" s="50"/>
    </row>
    <row r="17" spans="2:6" ht="15">
      <c r="B17" s="3" t="s">
        <v>27</v>
      </c>
      <c r="C17" s="3" t="s">
        <v>28</v>
      </c>
      <c r="D17" s="4" t="s">
        <v>16</v>
      </c>
      <c r="E17" s="49">
        <v>82767.49</v>
      </c>
      <c r="F17" s="50"/>
    </row>
    <row r="18" spans="2:6" ht="15">
      <c r="B18" s="6" t="s">
        <v>29</v>
      </c>
      <c r="C18" s="6" t="s">
        <v>30</v>
      </c>
      <c r="D18" s="7" t="s">
        <v>16</v>
      </c>
      <c r="E18" s="24">
        <f>SUM(E19:F23)</f>
        <v>1476759.9</v>
      </c>
      <c r="F18" s="25"/>
    </row>
    <row r="19" spans="2:6" ht="30">
      <c r="B19" s="3" t="s">
        <v>31</v>
      </c>
      <c r="C19" s="3" t="s">
        <v>32</v>
      </c>
      <c r="D19" s="4" t="s">
        <v>16</v>
      </c>
      <c r="E19" s="49">
        <v>1476759.9</v>
      </c>
      <c r="F19" s="50"/>
    </row>
    <row r="20" spans="2:6" ht="30">
      <c r="B20" s="3" t="s">
        <v>33</v>
      </c>
      <c r="C20" s="3" t="s">
        <v>34</v>
      </c>
      <c r="D20" s="4" t="s">
        <v>16</v>
      </c>
      <c r="E20" s="26">
        <v>0</v>
      </c>
      <c r="F20" s="27"/>
    </row>
    <row r="21" spans="2:6" ht="15">
      <c r="B21" s="3" t="s">
        <v>35</v>
      </c>
      <c r="C21" s="3" t="s">
        <v>36</v>
      </c>
      <c r="D21" s="4" t="s">
        <v>16</v>
      </c>
      <c r="E21" s="26">
        <v>0</v>
      </c>
      <c r="F21" s="27"/>
    </row>
    <row r="22" spans="2:6" ht="15">
      <c r="B22" s="3" t="s">
        <v>37</v>
      </c>
      <c r="C22" s="3" t="s">
        <v>38</v>
      </c>
      <c r="D22" s="4" t="s">
        <v>16</v>
      </c>
      <c r="E22" s="26">
        <v>0</v>
      </c>
      <c r="F22" s="27"/>
    </row>
    <row r="23" spans="2:6" ht="15">
      <c r="B23" s="3" t="s">
        <v>39</v>
      </c>
      <c r="C23" s="3" t="s">
        <v>40</v>
      </c>
      <c r="D23" s="4" t="s">
        <v>16</v>
      </c>
      <c r="E23" s="26">
        <v>0</v>
      </c>
      <c r="F23" s="27"/>
    </row>
    <row r="24" spans="2:6" ht="15">
      <c r="B24" s="6" t="s">
        <v>41</v>
      </c>
      <c r="C24" s="6" t="s">
        <v>42</v>
      </c>
      <c r="D24" s="7" t="s">
        <v>16</v>
      </c>
      <c r="E24" s="24">
        <f>E18</f>
        <v>1476759.9</v>
      </c>
      <c r="F24" s="25"/>
    </row>
    <row r="25" spans="2:6" ht="15">
      <c r="B25" s="3" t="s">
        <v>43</v>
      </c>
      <c r="C25" s="3" t="s">
        <v>44</v>
      </c>
      <c r="D25" s="4" t="s">
        <v>16</v>
      </c>
      <c r="E25" s="28">
        <v>0</v>
      </c>
      <c r="F25" s="29"/>
    </row>
    <row r="26" spans="2:6" ht="14.25" customHeight="1">
      <c r="B26" s="3" t="s">
        <v>45</v>
      </c>
      <c r="C26" s="3" t="s">
        <v>46</v>
      </c>
      <c r="D26" s="4" t="s">
        <v>16</v>
      </c>
      <c r="E26" s="28">
        <v>0</v>
      </c>
      <c r="F26" s="29"/>
    </row>
    <row r="27" spans="2:6" ht="15">
      <c r="B27" s="6" t="s">
        <v>47</v>
      </c>
      <c r="C27" s="6" t="s">
        <v>48</v>
      </c>
      <c r="D27" s="7" t="s">
        <v>16</v>
      </c>
      <c r="E27" s="24">
        <f>E13+E14-E24</f>
        <v>542256.0700000001</v>
      </c>
      <c r="F27" s="25"/>
    </row>
    <row r="28" spans="2:6" ht="29.25" customHeight="1">
      <c r="B28" s="30" t="s">
        <v>49</v>
      </c>
      <c r="C28" s="31"/>
      <c r="D28" s="31"/>
      <c r="E28" s="31"/>
      <c r="F28" s="32"/>
    </row>
    <row r="29" spans="2:6" ht="31.5" customHeight="1">
      <c r="B29" s="8" t="s">
        <v>50</v>
      </c>
      <c r="C29" s="9" t="s">
        <v>51</v>
      </c>
      <c r="D29" s="10" t="s">
        <v>8</v>
      </c>
      <c r="E29" s="33" t="s">
        <v>189</v>
      </c>
      <c r="F29" s="34"/>
    </row>
    <row r="30" spans="2:6" ht="14.25" customHeight="1">
      <c r="B30" s="8" t="s">
        <v>52</v>
      </c>
      <c r="C30" s="9" t="s">
        <v>53</v>
      </c>
      <c r="D30" s="10" t="s">
        <v>16</v>
      </c>
      <c r="E30" s="35">
        <f>E17</f>
        <v>82767.49</v>
      </c>
      <c r="F30" s="36"/>
    </row>
    <row r="31" spans="2:6" ht="32.25" customHeight="1" outlineLevel="1">
      <c r="B31" s="8" t="s">
        <v>165</v>
      </c>
      <c r="C31" s="22" t="s">
        <v>160</v>
      </c>
      <c r="D31" s="10" t="s">
        <v>164</v>
      </c>
      <c r="E31" s="10" t="s">
        <v>4</v>
      </c>
      <c r="F31" s="10" t="s">
        <v>161</v>
      </c>
    </row>
    <row r="32" spans="2:6" ht="30" outlineLevel="1">
      <c r="B32" s="8" t="s">
        <v>170</v>
      </c>
      <c r="C32" s="23" t="s">
        <v>158</v>
      </c>
      <c r="D32" s="21" t="s">
        <v>159</v>
      </c>
      <c r="E32" s="10" t="s">
        <v>61</v>
      </c>
      <c r="F32" s="21">
        <f>ROUND(E30*38%,2)</f>
        <v>31451.65</v>
      </c>
    </row>
    <row r="33" spans="2:6" ht="14.25" customHeight="1" outlineLevel="1">
      <c r="B33" s="8" t="s">
        <v>169</v>
      </c>
      <c r="C33" s="23" t="s">
        <v>162</v>
      </c>
      <c r="D33" s="21" t="s">
        <v>159</v>
      </c>
      <c r="E33" s="10" t="s">
        <v>61</v>
      </c>
      <c r="F33" s="21">
        <f>ROUND(E30*3%,2)</f>
        <v>2483.02</v>
      </c>
    </row>
    <row r="34" spans="2:6" ht="59.25" customHeight="1" outlineLevel="1">
      <c r="B34" s="8" t="s">
        <v>171</v>
      </c>
      <c r="C34" s="23" t="s">
        <v>163</v>
      </c>
      <c r="D34" s="21" t="s">
        <v>159</v>
      </c>
      <c r="E34" s="10" t="s">
        <v>61</v>
      </c>
      <c r="F34" s="21">
        <f>ROUND(E30*27%,2)</f>
        <v>22347.22</v>
      </c>
    </row>
    <row r="35" spans="2:6" ht="43.5" customHeight="1" outlineLevel="1">
      <c r="B35" s="8" t="s">
        <v>172</v>
      </c>
      <c r="C35" s="9" t="s">
        <v>166</v>
      </c>
      <c r="D35" s="21" t="s">
        <v>159</v>
      </c>
      <c r="E35" s="10" t="s">
        <v>61</v>
      </c>
      <c r="F35" s="21">
        <f>ROUND(E30*18%,2)</f>
        <v>14898.15</v>
      </c>
    </row>
    <row r="36" spans="2:6" ht="45" customHeight="1" outlineLevel="1">
      <c r="B36" s="8" t="s">
        <v>173</v>
      </c>
      <c r="C36" s="9" t="s">
        <v>167</v>
      </c>
      <c r="D36" s="21" t="s">
        <v>159</v>
      </c>
      <c r="E36" s="10" t="s">
        <v>61</v>
      </c>
      <c r="F36" s="21">
        <f>ROUND(E30*14%,2)</f>
        <v>11587.45</v>
      </c>
    </row>
    <row r="37" spans="2:6" ht="63.75" customHeight="1">
      <c r="B37" s="8" t="s">
        <v>54</v>
      </c>
      <c r="C37" s="9" t="s">
        <v>51</v>
      </c>
      <c r="D37" s="10" t="s">
        <v>8</v>
      </c>
      <c r="E37" s="33" t="s">
        <v>190</v>
      </c>
      <c r="F37" s="34"/>
    </row>
    <row r="38" spans="2:6" ht="14.25" customHeight="1">
      <c r="B38" s="8" t="s">
        <v>55</v>
      </c>
      <c r="C38" s="9" t="s">
        <v>53</v>
      </c>
      <c r="D38" s="10" t="s">
        <v>16</v>
      </c>
      <c r="E38" s="37">
        <f>SUM(F40:F45)</f>
        <v>1040083.4399999998</v>
      </c>
      <c r="F38" s="38"/>
    </row>
    <row r="39" spans="2:6" ht="28.5" customHeight="1" outlineLevel="1">
      <c r="B39" s="8" t="s">
        <v>174</v>
      </c>
      <c r="C39" s="22" t="s">
        <v>160</v>
      </c>
      <c r="D39" s="10" t="s">
        <v>164</v>
      </c>
      <c r="E39" s="10" t="s">
        <v>4</v>
      </c>
      <c r="F39" s="10" t="s">
        <v>161</v>
      </c>
    </row>
    <row r="40" spans="2:6" ht="14.25" customHeight="1" outlineLevel="1">
      <c r="B40" s="8" t="s">
        <v>175</v>
      </c>
      <c r="C40" s="9" t="s">
        <v>168</v>
      </c>
      <c r="D40" s="21" t="s">
        <v>159</v>
      </c>
      <c r="E40" s="10" t="s">
        <v>61</v>
      </c>
      <c r="F40" s="48">
        <v>176893.21</v>
      </c>
    </row>
    <row r="41" spans="2:6" ht="43.5" customHeight="1" outlineLevel="1">
      <c r="B41" s="8" t="s">
        <v>176</v>
      </c>
      <c r="C41" s="9" t="s">
        <v>181</v>
      </c>
      <c r="D41" s="21" t="s">
        <v>159</v>
      </c>
      <c r="E41" s="10" t="s">
        <v>61</v>
      </c>
      <c r="F41" s="48">
        <v>432425.37</v>
      </c>
    </row>
    <row r="42" spans="2:6" ht="14.25" customHeight="1" outlineLevel="1">
      <c r="B42" s="8" t="s">
        <v>177</v>
      </c>
      <c r="C42" s="9" t="s">
        <v>182</v>
      </c>
      <c r="D42" s="21" t="s">
        <v>159</v>
      </c>
      <c r="E42" s="10" t="s">
        <v>61</v>
      </c>
      <c r="F42" s="48">
        <v>113907.61</v>
      </c>
    </row>
    <row r="43" spans="2:6" ht="28.5" customHeight="1" outlineLevel="1">
      <c r="B43" s="8" t="s">
        <v>178</v>
      </c>
      <c r="C43" s="9" t="s">
        <v>183</v>
      </c>
      <c r="D43" s="10" t="s">
        <v>186</v>
      </c>
      <c r="E43" s="10" t="s">
        <v>61</v>
      </c>
      <c r="F43" s="48">
        <v>5012.24</v>
      </c>
    </row>
    <row r="44" spans="2:6" ht="27.75" customHeight="1" outlineLevel="1">
      <c r="B44" s="8" t="s">
        <v>179</v>
      </c>
      <c r="C44" s="9" t="s">
        <v>184</v>
      </c>
      <c r="D44" s="10"/>
      <c r="E44" s="10" t="s">
        <v>61</v>
      </c>
      <c r="F44" s="48">
        <v>306370.42</v>
      </c>
    </row>
    <row r="45" spans="2:6" ht="31.5" customHeight="1" outlineLevel="1">
      <c r="B45" s="8" t="s">
        <v>180</v>
      </c>
      <c r="C45" s="9" t="s">
        <v>185</v>
      </c>
      <c r="D45" s="10" t="s">
        <v>187</v>
      </c>
      <c r="E45" s="10" t="s">
        <v>61</v>
      </c>
      <c r="F45" s="48">
        <v>5474.59</v>
      </c>
    </row>
    <row r="46" spans="2:6" ht="94.5" customHeight="1">
      <c r="B46" s="8" t="s">
        <v>56</v>
      </c>
      <c r="C46" s="9" t="s">
        <v>51</v>
      </c>
      <c r="D46" s="10" t="s">
        <v>8</v>
      </c>
      <c r="E46" s="33" t="s">
        <v>188</v>
      </c>
      <c r="F46" s="34"/>
    </row>
    <row r="47" spans="2:6" ht="14.25" customHeight="1">
      <c r="B47" s="8" t="s">
        <v>57</v>
      </c>
      <c r="C47" s="9" t="s">
        <v>53</v>
      </c>
      <c r="D47" s="10" t="s">
        <v>16</v>
      </c>
      <c r="E47" s="37">
        <f>SUM(F49:F51)</f>
        <v>427429.05000000005</v>
      </c>
      <c r="F47" s="38"/>
    </row>
    <row r="48" spans="2:6" ht="28.5" customHeight="1" outlineLevel="1">
      <c r="B48" s="8" t="s">
        <v>191</v>
      </c>
      <c r="C48" s="22" t="s">
        <v>160</v>
      </c>
      <c r="D48" s="10" t="s">
        <v>164</v>
      </c>
      <c r="E48" s="10" t="s">
        <v>4</v>
      </c>
      <c r="F48" s="10" t="s">
        <v>161</v>
      </c>
    </row>
    <row r="49" spans="2:6" ht="28.5" customHeight="1" outlineLevel="1">
      <c r="B49" s="8" t="s">
        <v>193</v>
      </c>
      <c r="C49" s="9" t="s">
        <v>192</v>
      </c>
      <c r="D49" s="21" t="s">
        <v>159</v>
      </c>
      <c r="E49" s="10" t="s">
        <v>61</v>
      </c>
      <c r="F49" s="21">
        <v>59708.53</v>
      </c>
    </row>
    <row r="50" spans="2:6" ht="43.5" customHeight="1" outlineLevel="1">
      <c r="B50" s="8" t="s">
        <v>194</v>
      </c>
      <c r="C50" s="9" t="s">
        <v>196</v>
      </c>
      <c r="D50" s="21" t="s">
        <v>159</v>
      </c>
      <c r="E50" s="10" t="s">
        <v>61</v>
      </c>
      <c r="F50" s="21">
        <v>367720.52</v>
      </c>
    </row>
    <row r="51" spans="2:6" ht="14.25" customHeight="1" outlineLevel="1">
      <c r="B51" s="8" t="s">
        <v>195</v>
      </c>
      <c r="C51" s="9" t="s">
        <v>197</v>
      </c>
      <c r="D51" s="21" t="s">
        <v>159</v>
      </c>
      <c r="E51" s="10" t="s">
        <v>61</v>
      </c>
      <c r="F51" s="21">
        <v>0</v>
      </c>
    </row>
    <row r="52" spans="2:6" ht="15">
      <c r="B52" s="30" t="s">
        <v>58</v>
      </c>
      <c r="C52" s="31"/>
      <c r="D52" s="31"/>
      <c r="E52" s="31"/>
      <c r="F52" s="32"/>
    </row>
    <row r="53" spans="2:6" ht="15">
      <c r="B53" s="3" t="s">
        <v>59</v>
      </c>
      <c r="C53" s="3" t="s">
        <v>60</v>
      </c>
      <c r="D53" s="4" t="s">
        <v>61</v>
      </c>
      <c r="E53" s="4"/>
      <c r="F53" s="5">
        <v>0</v>
      </c>
    </row>
    <row r="54" spans="2:6" ht="15">
      <c r="B54" s="3" t="s">
        <v>62</v>
      </c>
      <c r="C54" s="3" t="s">
        <v>63</v>
      </c>
      <c r="D54" s="4" t="s">
        <v>61</v>
      </c>
      <c r="E54" s="4"/>
      <c r="F54" s="5">
        <v>0</v>
      </c>
    </row>
    <row r="55" spans="2:6" ht="14.25" customHeight="1">
      <c r="B55" s="3" t="s">
        <v>64</v>
      </c>
      <c r="C55" s="3" t="s">
        <v>65</v>
      </c>
      <c r="D55" s="4" t="s">
        <v>61</v>
      </c>
      <c r="E55" s="4"/>
      <c r="F55" s="5">
        <v>0</v>
      </c>
    </row>
    <row r="56" spans="2:6" ht="15">
      <c r="B56" s="3" t="s">
        <v>66</v>
      </c>
      <c r="C56" s="3" t="s">
        <v>67</v>
      </c>
      <c r="D56" s="4" t="s">
        <v>16</v>
      </c>
      <c r="E56" s="4"/>
      <c r="F56" s="5">
        <v>0</v>
      </c>
    </row>
    <row r="57" spans="2:6" ht="15">
      <c r="B57" s="30" t="s">
        <v>68</v>
      </c>
      <c r="C57" s="31"/>
      <c r="D57" s="31"/>
      <c r="E57" s="31"/>
      <c r="F57" s="32"/>
    </row>
    <row r="58" spans="2:6" ht="15">
      <c r="B58" s="3" t="s">
        <v>69</v>
      </c>
      <c r="C58" s="3" t="s">
        <v>15</v>
      </c>
      <c r="D58" s="4" t="s">
        <v>16</v>
      </c>
      <c r="E58" s="4"/>
      <c r="F58" s="11">
        <v>0</v>
      </c>
    </row>
    <row r="59" spans="2:6" ht="30">
      <c r="B59" s="3" t="s">
        <v>70</v>
      </c>
      <c r="C59" s="3" t="s">
        <v>18</v>
      </c>
      <c r="D59" s="4" t="s">
        <v>16</v>
      </c>
      <c r="E59" s="4"/>
      <c r="F59" s="11">
        <v>0</v>
      </c>
    </row>
    <row r="60" spans="2:6" ht="15">
      <c r="B60" s="6" t="s">
        <v>71</v>
      </c>
      <c r="C60" s="6" t="s">
        <v>20</v>
      </c>
      <c r="D60" s="7" t="s">
        <v>16</v>
      </c>
      <c r="E60" s="7"/>
      <c r="F60" s="12">
        <v>389613.74</v>
      </c>
    </row>
    <row r="61" spans="2:6" ht="15">
      <c r="B61" s="3" t="s">
        <v>72</v>
      </c>
      <c r="C61" s="3" t="s">
        <v>44</v>
      </c>
      <c r="D61" s="4" t="s">
        <v>16</v>
      </c>
      <c r="E61" s="4"/>
      <c r="F61" s="13">
        <v>0</v>
      </c>
    </row>
    <row r="62" spans="2:6" ht="14.25" customHeight="1">
      <c r="B62" s="3" t="s">
        <v>73</v>
      </c>
      <c r="C62" s="3" t="s">
        <v>46</v>
      </c>
      <c r="D62" s="4" t="s">
        <v>16</v>
      </c>
      <c r="E62" s="4"/>
      <c r="F62" s="13">
        <v>0</v>
      </c>
    </row>
    <row r="63" spans="2:6" ht="15">
      <c r="B63" s="6" t="s">
        <v>74</v>
      </c>
      <c r="C63" s="6" t="s">
        <v>48</v>
      </c>
      <c r="D63" s="7" t="s">
        <v>16</v>
      </c>
      <c r="E63" s="7"/>
      <c r="F63" s="14">
        <f>F60+F68+F78+F88+F98-F69-F79-F89-F99+F108-F109</f>
        <v>448004.94000000006</v>
      </c>
    </row>
    <row r="64" spans="2:6" ht="28.5" customHeight="1">
      <c r="B64" s="30" t="s">
        <v>75</v>
      </c>
      <c r="C64" s="31"/>
      <c r="D64" s="31"/>
      <c r="E64" s="31"/>
      <c r="F64" s="32"/>
    </row>
    <row r="65" spans="2:6" ht="15">
      <c r="B65" s="15" t="s">
        <v>76</v>
      </c>
      <c r="C65" s="15" t="s">
        <v>77</v>
      </c>
      <c r="D65" s="16" t="s">
        <v>8</v>
      </c>
      <c r="E65" s="16"/>
      <c r="F65" s="15" t="s">
        <v>78</v>
      </c>
    </row>
    <row r="66" spans="2:6" ht="14.25" customHeight="1">
      <c r="B66" s="3" t="s">
        <v>79</v>
      </c>
      <c r="C66" s="3" t="s">
        <v>80</v>
      </c>
      <c r="D66" s="4" t="s">
        <v>8</v>
      </c>
      <c r="E66" s="4"/>
      <c r="F66" s="17" t="s">
        <v>81</v>
      </c>
    </row>
    <row r="67" spans="2:6" ht="14.25" customHeight="1">
      <c r="B67" s="3" t="s">
        <v>82</v>
      </c>
      <c r="C67" s="3" t="s">
        <v>83</v>
      </c>
      <c r="D67" s="4" t="s">
        <v>84</v>
      </c>
      <c r="E67" s="4"/>
      <c r="F67" s="18">
        <v>1233.664</v>
      </c>
    </row>
    <row r="68" spans="2:6" ht="14.25" customHeight="1">
      <c r="B68" s="3" t="s">
        <v>85</v>
      </c>
      <c r="C68" s="3" t="s">
        <v>86</v>
      </c>
      <c r="D68" s="4" t="s">
        <v>16</v>
      </c>
      <c r="E68" s="4"/>
      <c r="F68" s="18">
        <v>1252456.47</v>
      </c>
    </row>
    <row r="69" spans="2:6" ht="14.25" customHeight="1">
      <c r="B69" s="3" t="s">
        <v>87</v>
      </c>
      <c r="C69" s="3" t="s">
        <v>88</v>
      </c>
      <c r="D69" s="4" t="s">
        <v>16</v>
      </c>
      <c r="E69" s="4"/>
      <c r="F69" s="18">
        <v>1236545.94</v>
      </c>
    </row>
    <row r="70" spans="2:6" ht="14.25" customHeight="1">
      <c r="B70" s="3" t="s">
        <v>89</v>
      </c>
      <c r="C70" s="3" t="s">
        <v>90</v>
      </c>
      <c r="D70" s="4" t="s">
        <v>16</v>
      </c>
      <c r="E70" s="4"/>
      <c r="F70" s="18">
        <v>209387.87</v>
      </c>
    </row>
    <row r="71" spans="2:6" ht="30">
      <c r="B71" s="3" t="s">
        <v>91</v>
      </c>
      <c r="C71" s="3" t="s">
        <v>92</v>
      </c>
      <c r="D71" s="4" t="s">
        <v>16</v>
      </c>
      <c r="E71" s="4"/>
      <c r="F71" s="18">
        <v>1286610.72</v>
      </c>
    </row>
    <row r="72" spans="2:6" ht="30">
      <c r="B72" s="3" t="s">
        <v>93</v>
      </c>
      <c r="C72" s="3" t="s">
        <v>94</v>
      </c>
      <c r="D72" s="4" t="s">
        <v>16</v>
      </c>
      <c r="E72" s="4"/>
      <c r="F72" s="18">
        <v>1345002.93</v>
      </c>
    </row>
    <row r="73" spans="2:6" ht="30">
      <c r="B73" s="3" t="s">
        <v>95</v>
      </c>
      <c r="C73" s="3" t="s">
        <v>96</v>
      </c>
      <c r="D73" s="4" t="s">
        <v>16</v>
      </c>
      <c r="E73" s="4"/>
      <c r="F73" s="18">
        <v>87003.34</v>
      </c>
    </row>
    <row r="74" spans="2:6" ht="30">
      <c r="B74" s="3" t="s">
        <v>97</v>
      </c>
      <c r="C74" s="3" t="s">
        <v>98</v>
      </c>
      <c r="D74" s="4" t="s">
        <v>16</v>
      </c>
      <c r="E74" s="4"/>
      <c r="F74" s="18">
        <v>0</v>
      </c>
    </row>
    <row r="75" spans="2:6" ht="30">
      <c r="B75" s="15" t="s">
        <v>99</v>
      </c>
      <c r="C75" s="15" t="s">
        <v>77</v>
      </c>
      <c r="D75" s="16" t="s">
        <v>8</v>
      </c>
      <c r="E75" s="16"/>
      <c r="F75" s="15" t="s">
        <v>100</v>
      </c>
    </row>
    <row r="76" spans="2:6" ht="14.25" customHeight="1">
      <c r="B76" s="3" t="s">
        <v>101</v>
      </c>
      <c r="C76" s="3" t="s">
        <v>80</v>
      </c>
      <c r="D76" s="4" t="s">
        <v>8</v>
      </c>
      <c r="E76" s="4"/>
      <c r="F76" s="17" t="s">
        <v>102</v>
      </c>
    </row>
    <row r="77" spans="2:6" ht="14.25" customHeight="1">
      <c r="B77" s="3" t="s">
        <v>103</v>
      </c>
      <c r="C77" s="3" t="s">
        <v>83</v>
      </c>
      <c r="D77" s="4" t="s">
        <v>84</v>
      </c>
      <c r="E77" s="4"/>
      <c r="F77" s="18">
        <v>8260.4</v>
      </c>
    </row>
    <row r="78" spans="2:6" ht="14.25" customHeight="1">
      <c r="B78" s="3" t="s">
        <v>104</v>
      </c>
      <c r="C78" s="3" t="s">
        <v>86</v>
      </c>
      <c r="D78" s="4" t="s">
        <v>16</v>
      </c>
      <c r="E78" s="4"/>
      <c r="F78" s="18">
        <v>431905.47</v>
      </c>
    </row>
    <row r="79" spans="2:6" ht="14.25" customHeight="1">
      <c r="B79" s="3" t="s">
        <v>105</v>
      </c>
      <c r="C79" s="3" t="s">
        <v>88</v>
      </c>
      <c r="D79" s="4" t="s">
        <v>16</v>
      </c>
      <c r="E79" s="4"/>
      <c r="F79" s="18">
        <v>421714.85</v>
      </c>
    </row>
    <row r="80" spans="2:6" ht="14.25" customHeight="1">
      <c r="B80" s="3" t="s">
        <v>106</v>
      </c>
      <c r="C80" s="3" t="s">
        <v>90</v>
      </c>
      <c r="D80" s="4" t="s">
        <v>16</v>
      </c>
      <c r="E80" s="4"/>
      <c r="F80" s="18">
        <v>80905.93</v>
      </c>
    </row>
    <row r="81" spans="2:6" ht="30">
      <c r="B81" s="3" t="s">
        <v>107</v>
      </c>
      <c r="C81" s="3" t="s">
        <v>92</v>
      </c>
      <c r="D81" s="4" t="s">
        <v>16</v>
      </c>
      <c r="E81" s="4"/>
      <c r="F81" s="18">
        <v>451317.52</v>
      </c>
    </row>
    <row r="82" spans="2:6" ht="30">
      <c r="B82" s="3" t="s">
        <v>108</v>
      </c>
      <c r="C82" s="3" t="s">
        <v>94</v>
      </c>
      <c r="D82" s="4" t="s">
        <v>16</v>
      </c>
      <c r="E82" s="4"/>
      <c r="F82" s="18">
        <v>475573.52</v>
      </c>
    </row>
    <row r="83" spans="2:6" ht="30">
      <c r="B83" s="3" t="s">
        <v>109</v>
      </c>
      <c r="C83" s="3" t="s">
        <v>96</v>
      </c>
      <c r="D83" s="4" t="s">
        <v>16</v>
      </c>
      <c r="E83" s="4"/>
      <c r="F83" s="18">
        <v>31130.76</v>
      </c>
    </row>
    <row r="84" spans="2:6" ht="30">
      <c r="B84" s="3" t="s">
        <v>110</v>
      </c>
      <c r="C84" s="3" t="s">
        <v>98</v>
      </c>
      <c r="D84" s="4" t="s">
        <v>16</v>
      </c>
      <c r="E84" s="4"/>
      <c r="F84" s="18">
        <v>0</v>
      </c>
    </row>
    <row r="85" spans="2:6" ht="30">
      <c r="B85" s="15" t="s">
        <v>111</v>
      </c>
      <c r="C85" s="15" t="s">
        <v>77</v>
      </c>
      <c r="D85" s="16" t="s">
        <v>8</v>
      </c>
      <c r="E85" s="16"/>
      <c r="F85" s="15" t="s">
        <v>112</v>
      </c>
    </row>
    <row r="86" spans="2:6" ht="14.25" customHeight="1">
      <c r="B86" s="3" t="s">
        <v>113</v>
      </c>
      <c r="C86" s="3" t="s">
        <v>80</v>
      </c>
      <c r="D86" s="4" t="s">
        <v>8</v>
      </c>
      <c r="E86" s="4"/>
      <c r="F86" s="17" t="s">
        <v>102</v>
      </c>
    </row>
    <row r="87" spans="2:6" ht="14.25" customHeight="1">
      <c r="B87" s="3" t="s">
        <v>114</v>
      </c>
      <c r="C87" s="3" t="s">
        <v>83</v>
      </c>
      <c r="D87" s="4" t="s">
        <v>84</v>
      </c>
      <c r="E87" s="4"/>
      <c r="F87" s="18">
        <v>13989</v>
      </c>
    </row>
    <row r="88" spans="2:6" ht="14.25" customHeight="1">
      <c r="B88" s="3" t="s">
        <v>115</v>
      </c>
      <c r="C88" s="3" t="s">
        <v>86</v>
      </c>
      <c r="D88" s="4" t="s">
        <v>16</v>
      </c>
      <c r="E88" s="4"/>
      <c r="F88" s="18">
        <v>218215.2</v>
      </c>
    </row>
    <row r="89" spans="2:6" ht="14.25" customHeight="1">
      <c r="B89" s="3" t="s">
        <v>116</v>
      </c>
      <c r="C89" s="3" t="s">
        <v>88</v>
      </c>
      <c r="D89" s="4" t="s">
        <v>16</v>
      </c>
      <c r="E89" s="4"/>
      <c r="F89" s="18">
        <v>212030.07</v>
      </c>
    </row>
    <row r="90" spans="2:6" ht="14.25" customHeight="1">
      <c r="B90" s="3" t="s">
        <v>117</v>
      </c>
      <c r="C90" s="3" t="s">
        <v>90</v>
      </c>
      <c r="D90" s="4" t="s">
        <v>16</v>
      </c>
      <c r="E90" s="4"/>
      <c r="F90" s="18">
        <v>46569.64</v>
      </c>
    </row>
    <row r="91" spans="2:6" ht="30">
      <c r="B91" s="3" t="s">
        <v>118</v>
      </c>
      <c r="C91" s="3" t="s">
        <v>92</v>
      </c>
      <c r="D91" s="4" t="s">
        <v>16</v>
      </c>
      <c r="E91" s="4"/>
      <c r="F91" s="18">
        <v>317871.55</v>
      </c>
    </row>
    <row r="92" spans="2:6" ht="30">
      <c r="B92" s="3" t="s">
        <v>119</v>
      </c>
      <c r="C92" s="3" t="s">
        <v>94</v>
      </c>
      <c r="D92" s="4" t="s">
        <v>16</v>
      </c>
      <c r="E92" s="4"/>
      <c r="F92" s="18">
        <v>303172.77</v>
      </c>
    </row>
    <row r="93" spans="2:6" ht="30">
      <c r="B93" s="3" t="s">
        <v>120</v>
      </c>
      <c r="C93" s="3" t="s">
        <v>96</v>
      </c>
      <c r="D93" s="4" t="s">
        <v>16</v>
      </c>
      <c r="E93" s="4"/>
      <c r="F93" s="18">
        <v>14698.78</v>
      </c>
    </row>
    <row r="94" spans="2:6" ht="30">
      <c r="B94" s="3" t="s">
        <v>121</v>
      </c>
      <c r="C94" s="3" t="s">
        <v>98</v>
      </c>
      <c r="D94" s="4" t="s">
        <v>16</v>
      </c>
      <c r="E94" s="4"/>
      <c r="F94" s="18">
        <v>0</v>
      </c>
    </row>
    <row r="95" spans="2:6" ht="15">
      <c r="B95" s="15" t="s">
        <v>122</v>
      </c>
      <c r="C95" s="15" t="s">
        <v>77</v>
      </c>
      <c r="D95" s="16" t="s">
        <v>8</v>
      </c>
      <c r="E95" s="16"/>
      <c r="F95" s="15" t="s">
        <v>123</v>
      </c>
    </row>
    <row r="96" spans="2:6" ht="14.25" customHeight="1">
      <c r="B96" s="3" t="s">
        <v>124</v>
      </c>
      <c r="C96" s="3" t="s">
        <v>80</v>
      </c>
      <c r="D96" s="4" t="s">
        <v>8</v>
      </c>
      <c r="E96" s="4"/>
      <c r="F96" s="17" t="s">
        <v>102</v>
      </c>
    </row>
    <row r="97" spans="2:6" ht="14.25" customHeight="1">
      <c r="B97" s="3" t="s">
        <v>125</v>
      </c>
      <c r="C97" s="3" t="s">
        <v>83</v>
      </c>
      <c r="D97" s="4" t="s">
        <v>84</v>
      </c>
      <c r="E97" s="4"/>
      <c r="F97" s="18">
        <v>17115.87</v>
      </c>
    </row>
    <row r="98" spans="2:6" ht="14.25" customHeight="1">
      <c r="B98" s="3" t="s">
        <v>126</v>
      </c>
      <c r="C98" s="3" t="s">
        <v>86</v>
      </c>
      <c r="D98" s="4" t="s">
        <v>16</v>
      </c>
      <c r="E98" s="4"/>
      <c r="F98" s="18">
        <v>159431.6</v>
      </c>
    </row>
    <row r="99" spans="2:6" ht="14.25" customHeight="1">
      <c r="B99" s="3" t="s">
        <v>127</v>
      </c>
      <c r="C99" s="3" t="s">
        <v>88</v>
      </c>
      <c r="D99" s="4" t="s">
        <v>16</v>
      </c>
      <c r="E99" s="4"/>
      <c r="F99" s="18">
        <v>153935.71</v>
      </c>
    </row>
    <row r="100" spans="2:6" ht="14.25" customHeight="1">
      <c r="B100" s="3" t="s">
        <v>128</v>
      </c>
      <c r="C100" s="3" t="s">
        <v>90</v>
      </c>
      <c r="D100" s="4" t="s">
        <v>16</v>
      </c>
      <c r="E100" s="4"/>
      <c r="F100" s="18">
        <v>35799.71</v>
      </c>
    </row>
    <row r="101" spans="2:6" ht="30">
      <c r="B101" s="3" t="s">
        <v>129</v>
      </c>
      <c r="C101" s="3" t="s">
        <v>92</v>
      </c>
      <c r="D101" s="4" t="s">
        <v>16</v>
      </c>
      <c r="E101" s="4"/>
      <c r="F101" s="18">
        <v>159431.6</v>
      </c>
    </row>
    <row r="102" spans="2:6" ht="30">
      <c r="B102" s="3" t="s">
        <v>130</v>
      </c>
      <c r="C102" s="3" t="s">
        <v>94</v>
      </c>
      <c r="D102" s="4" t="s">
        <v>16</v>
      </c>
      <c r="E102" s="4"/>
      <c r="F102" s="18">
        <v>152059.28</v>
      </c>
    </row>
    <row r="103" spans="2:6" ht="30">
      <c r="B103" s="3" t="s">
        <v>131</v>
      </c>
      <c r="C103" s="3" t="s">
        <v>96</v>
      </c>
      <c r="D103" s="4" t="s">
        <v>16</v>
      </c>
      <c r="E103" s="4"/>
      <c r="F103" s="18">
        <v>7372.32</v>
      </c>
    </row>
    <row r="104" spans="2:6" ht="30">
      <c r="B104" s="3" t="s">
        <v>132</v>
      </c>
      <c r="C104" s="3" t="s">
        <v>98</v>
      </c>
      <c r="D104" s="4" t="s">
        <v>16</v>
      </c>
      <c r="E104" s="4"/>
      <c r="F104" s="18">
        <v>0</v>
      </c>
    </row>
    <row r="105" spans="2:6" ht="15">
      <c r="B105" s="15" t="s">
        <v>133</v>
      </c>
      <c r="C105" s="15" t="s">
        <v>77</v>
      </c>
      <c r="D105" s="16" t="s">
        <v>8</v>
      </c>
      <c r="E105" s="16"/>
      <c r="F105" s="15" t="s">
        <v>134</v>
      </c>
    </row>
    <row r="106" spans="2:6" ht="14.25" customHeight="1">
      <c r="B106" s="3" t="s">
        <v>135</v>
      </c>
      <c r="C106" s="3" t="s">
        <v>80</v>
      </c>
      <c r="D106" s="4" t="s">
        <v>8</v>
      </c>
      <c r="E106" s="4"/>
      <c r="F106" s="17" t="s">
        <v>136</v>
      </c>
    </row>
    <row r="107" spans="2:6" ht="14.25" customHeight="1">
      <c r="B107" s="3" t="s">
        <v>137</v>
      </c>
      <c r="C107" s="3" t="s">
        <v>83</v>
      </c>
      <c r="D107" s="4" t="s">
        <v>84</v>
      </c>
      <c r="E107" s="4"/>
      <c r="F107" s="18">
        <v>239736</v>
      </c>
    </row>
    <row r="108" spans="2:6" ht="14.25" customHeight="1">
      <c r="B108" s="3" t="s">
        <v>138</v>
      </c>
      <c r="C108" s="3" t="s">
        <v>86</v>
      </c>
      <c r="D108" s="4" t="s">
        <v>16</v>
      </c>
      <c r="E108" s="4"/>
      <c r="F108" s="18">
        <v>495722.92</v>
      </c>
    </row>
    <row r="109" spans="2:6" ht="14.25" customHeight="1">
      <c r="B109" s="3" t="s">
        <v>139</v>
      </c>
      <c r="C109" s="3" t="s">
        <v>88</v>
      </c>
      <c r="D109" s="4" t="s">
        <v>16</v>
      </c>
      <c r="E109" s="4"/>
      <c r="F109" s="18">
        <v>475113.89</v>
      </c>
    </row>
    <row r="110" spans="2:6" ht="14.25" customHeight="1">
      <c r="B110" s="3" t="s">
        <v>140</v>
      </c>
      <c r="C110" s="3" t="s">
        <v>90</v>
      </c>
      <c r="D110" s="4" t="s">
        <v>16</v>
      </c>
      <c r="E110" s="4"/>
      <c r="F110" s="18">
        <v>75341.79</v>
      </c>
    </row>
    <row r="111" spans="2:6" ht="30">
      <c r="B111" s="3" t="s">
        <v>141</v>
      </c>
      <c r="C111" s="3" t="s">
        <v>92</v>
      </c>
      <c r="D111" s="4" t="s">
        <v>16</v>
      </c>
      <c r="E111" s="4"/>
      <c r="F111" s="18">
        <v>520354.32</v>
      </c>
    </row>
    <row r="112" spans="2:6" ht="30">
      <c r="B112" s="3" t="s">
        <v>142</v>
      </c>
      <c r="C112" s="3" t="s">
        <v>94</v>
      </c>
      <c r="D112" s="4" t="s">
        <v>16</v>
      </c>
      <c r="E112" s="4"/>
      <c r="F112" s="18">
        <v>541499.39</v>
      </c>
    </row>
    <row r="113" spans="2:6" ht="30">
      <c r="B113" s="3" t="s">
        <v>143</v>
      </c>
      <c r="C113" s="3" t="s">
        <v>96</v>
      </c>
      <c r="D113" s="4" t="s">
        <v>16</v>
      </c>
      <c r="E113" s="4"/>
      <c r="F113" s="18">
        <v>24443.66</v>
      </c>
    </row>
    <row r="114" spans="2:6" ht="30">
      <c r="B114" s="3" t="s">
        <v>144</v>
      </c>
      <c r="C114" s="3" t="s">
        <v>98</v>
      </c>
      <c r="D114" s="4" t="s">
        <v>16</v>
      </c>
      <c r="E114" s="4"/>
      <c r="F114" s="18">
        <v>0</v>
      </c>
    </row>
    <row r="115" spans="2:6" ht="15">
      <c r="B115" s="30" t="s">
        <v>145</v>
      </c>
      <c r="C115" s="31"/>
      <c r="D115" s="31"/>
      <c r="E115" s="31"/>
      <c r="F115" s="32"/>
    </row>
    <row r="116" spans="2:6" ht="15">
      <c r="B116" s="3" t="s">
        <v>146</v>
      </c>
      <c r="C116" s="3" t="s">
        <v>60</v>
      </c>
      <c r="D116" s="4" t="s">
        <v>61</v>
      </c>
      <c r="E116" s="4"/>
      <c r="F116" s="19">
        <v>8</v>
      </c>
    </row>
    <row r="117" spans="2:6" ht="15">
      <c r="B117" s="3" t="s">
        <v>147</v>
      </c>
      <c r="C117" s="3" t="s">
        <v>63</v>
      </c>
      <c r="D117" s="4" t="s">
        <v>61</v>
      </c>
      <c r="E117" s="4"/>
      <c r="F117" s="19">
        <v>8</v>
      </c>
    </row>
    <row r="118" spans="2:6" ht="14.25" customHeight="1">
      <c r="B118" s="3" t="s">
        <v>148</v>
      </c>
      <c r="C118" s="3" t="s">
        <v>65</v>
      </c>
      <c r="D118" s="4" t="s">
        <v>149</v>
      </c>
      <c r="E118" s="4"/>
      <c r="F118" s="19">
        <v>0</v>
      </c>
    </row>
    <row r="119" spans="2:6" ht="15">
      <c r="B119" s="3" t="s">
        <v>150</v>
      </c>
      <c r="C119" s="3" t="s">
        <v>67</v>
      </c>
      <c r="D119" s="4" t="s">
        <v>16</v>
      </c>
      <c r="E119" s="4"/>
      <c r="F119" s="19">
        <v>0</v>
      </c>
    </row>
    <row r="120" spans="2:6" ht="28.5" customHeight="1">
      <c r="B120" s="30" t="s">
        <v>151</v>
      </c>
      <c r="C120" s="31"/>
      <c r="D120" s="31"/>
      <c r="E120" s="31"/>
      <c r="F120" s="32"/>
    </row>
    <row r="121" spans="2:6" ht="15">
      <c r="B121" s="3" t="s">
        <v>152</v>
      </c>
      <c r="C121" s="3" t="s">
        <v>153</v>
      </c>
      <c r="D121" s="4" t="s">
        <v>61</v>
      </c>
      <c r="E121" s="4"/>
      <c r="F121" s="19">
        <v>18</v>
      </c>
    </row>
    <row r="122" spans="2:6" ht="15">
      <c r="B122" s="3" t="s">
        <v>154</v>
      </c>
      <c r="C122" s="3" t="s">
        <v>155</v>
      </c>
      <c r="D122" s="4" t="s">
        <v>61</v>
      </c>
      <c r="E122" s="4"/>
      <c r="F122" s="19">
        <v>8</v>
      </c>
    </row>
    <row r="123" spans="2:6" ht="30">
      <c r="B123" s="3" t="s">
        <v>156</v>
      </c>
      <c r="C123" s="3" t="s">
        <v>157</v>
      </c>
      <c r="D123" s="4" t="s">
        <v>16</v>
      </c>
      <c r="E123" s="4"/>
      <c r="F123" s="18">
        <v>991000</v>
      </c>
    </row>
  </sheetData>
  <sheetProtection/>
  <mergeCells count="37">
    <mergeCell ref="B2:F2"/>
    <mergeCell ref="B4:F4"/>
    <mergeCell ref="B5:F5"/>
    <mergeCell ref="B10:F10"/>
    <mergeCell ref="E6:F6"/>
    <mergeCell ref="E7:F7"/>
    <mergeCell ref="B57:F57"/>
    <mergeCell ref="B64:F64"/>
    <mergeCell ref="B115:F115"/>
    <mergeCell ref="B120:F120"/>
    <mergeCell ref="E13:F13"/>
    <mergeCell ref="E14:F14"/>
    <mergeCell ref="E38:F38"/>
    <mergeCell ref="B28:F28"/>
    <mergeCell ref="E23:F23"/>
    <mergeCell ref="E8:F8"/>
    <mergeCell ref="E9:F9"/>
    <mergeCell ref="E11:F11"/>
    <mergeCell ref="E12:F12"/>
    <mergeCell ref="B52:F52"/>
    <mergeCell ref="E29:F29"/>
    <mergeCell ref="E30:F30"/>
    <mergeCell ref="E37:F37"/>
    <mergeCell ref="E46:F46"/>
    <mergeCell ref="E47:F47"/>
    <mergeCell ref="E27:F27"/>
    <mergeCell ref="E19:F19"/>
    <mergeCell ref="E20:F20"/>
    <mergeCell ref="E21:F21"/>
    <mergeCell ref="E22:F22"/>
    <mergeCell ref="E24:F24"/>
    <mergeCell ref="E25:F25"/>
    <mergeCell ref="E26:F26"/>
    <mergeCell ref="E15:F15"/>
    <mergeCell ref="E16:F16"/>
    <mergeCell ref="E17:F17"/>
    <mergeCell ref="E18:F18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4" max="255" man="1"/>
    <brk id="1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Юля</cp:lastModifiedBy>
  <cp:lastPrinted>2018-03-26T02:58:45Z</cp:lastPrinted>
  <dcterms:created xsi:type="dcterms:W3CDTF">2018-01-17T04:16:34Z</dcterms:created>
  <dcterms:modified xsi:type="dcterms:W3CDTF">2018-03-26T03:01:26Z</dcterms:modified>
  <cp:category/>
  <cp:version/>
  <cp:contentType/>
  <cp:contentStatus/>
</cp:coreProperties>
</file>