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17220" windowHeight="9270" tabRatio="623" activeTab="0"/>
  </bookViews>
  <sheets>
    <sheet name="Общая инф. о вып работах" sheetId="1" r:id="rId1"/>
  </sheets>
  <definedNames>
    <definedName name="_xlnm.Print_Area" localSheetId="0">'Общая инф. о вып работах'!$A$1:$F$123</definedName>
  </definedNames>
  <calcPr fullCalcOnLoad="1"/>
</workbook>
</file>

<file path=xl/sharedStrings.xml><?xml version="1.0" encoding="utf-8"?>
<sst xmlns="http://schemas.openxmlformats.org/spreadsheetml/2006/main" count="376" uniqueCount="199">
  <si>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</si>
  <si>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</si>
  <si>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</si>
  <si>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</si>
  <si>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</si>
  <si>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</si>
  <si>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</si>
  <si>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</si>
  <si>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</si>
  <si>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</si>
  <si>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</si>
  <si>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</si>
  <si>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</si>
  <si>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</si>
  <si>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</si>
  <si>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</si>
  <si>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</si>
  <si>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</si>
  <si>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</si>
  <si>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</si>
  <si>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</si>
  <si>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</si>
  <si>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</si>
  <si>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</si>
  <si>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</si>
  <si>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</si>
  <si>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</si>
  <si>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</si>
  <si>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</si>
  <si>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</si>
  <si>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</si>
  <si>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</si>
  <si>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</si>
  <si>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</si>
  <si>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</si>
  <si>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</si>
  <si>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</si>
  <si>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</si>
  <si>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</si>
  <si>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</si>
  <si>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</si>
  <si>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</si>
  <si>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</si>
  <si>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</si>
  <si>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</si>
  <si>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</si>
  <si>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</si>
  <si>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</si>
  <si>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</si>
  <si>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</si>
  <si>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</si>
  <si>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</si>
  <si>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</si>
  <si>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</si>
  <si>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</si>
  <si>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</si>
  <si>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</si>
  <si>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</si>
  <si>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</si>
  <si>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</si>
  <si>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</si>
  <si>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</si>
  <si>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</si>
  <si>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</si>
  <si>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</si>
  <si>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</si>
  <si>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</si>
  <si>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</si>
  <si>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</si>
  <si>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</si>
  <si>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</si>
  <si>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</si>
  <si>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</si>
  <si>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</si>
  <si>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</si>
  <si>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</si>
  <si>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</si>
  <si>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</si>
  <si>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</si>
  <si>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</si>
  <si>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</si>
  <si>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</si>
  <si>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</si>
  <si>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</si>
  <si>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</si>
  <si>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</si>
  <si>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</si>
  <si>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</si>
  <si>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</si>
  <si>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</si>
  <si>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</si>
  <si>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</si>
  <si>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</si>
  <si>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</si>
  <si>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</si>
  <si>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</si>
  <si>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</si>
  <si>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</si>
  <si>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</si>
  <si>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</si>
  <si>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</si>
  <si>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</si>
  <si>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</si>
  <si>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</si>
  <si>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</si>
  <si>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</si>
  <si>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</si>
  <si>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</si>
  <si>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</si>
  <si>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</si>
  <si>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</si>
  <si>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</si>
  <si>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</si>
  <si>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</si>
  <si>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</si>
  <si>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</si>
  <si>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</si>
  <si>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</si>
  <si>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</si>
  <si>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</si>
  <si>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</si>
  <si>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</si>
  <si>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</si>
  <si>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</si>
  <si>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</si>
  <si>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</si>
  <si>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</si>
  <si>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</si>
  <si>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</si>
  <si>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</si>
  <si>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</si>
  <si>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</si>
  <si>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</si>
  <si>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</si>
  <si>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</si>
  <si>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</si>
  <si>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</si>
  <si>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</si>
  <si>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</si>
  <si>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</si>
  <si>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</si>
  <si>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</si>
  <si>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</si>
  <si>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</si>
  <si>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</si>
  <si>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</si>
  <si>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</si>
  <si>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</si>
  <si>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</si>
  <si>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</si>
  <si>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</si>
  <si>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</si>
  <si>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</si>
  <si>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</si>
  <si>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</si>
  <si>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</si>
  <si>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</si>
  <si>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</si>
  <si>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</si>
  <si>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</si>
  <si>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</si>
  <si>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</si>
  <si>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</si>
  <si>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</si>
  <si>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</si>
  <si>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</si>
  <si>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</si>
  <si>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</si>
  <si>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</si>
  <si>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</si>
  <si>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</si>
  <si>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</si>
  <si>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</si>
  <si>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</si>
  <si>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</si>
  <si>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</si>
  <si>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</si>
  <si>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</si>
  <si>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</si>
  <si>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</si>
  <si>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</si>
  <si>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</si>
  <si>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</si>
  <si>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</si>
  <si>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</si>
  <si>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</si>
  <si>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</si>
  <si>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</si>
  <si>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</si>
  <si>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</si>
  <si>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</si>
  <si>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</si>
  <si>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</si>
  <si>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</si>
  <si>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</si>
  <si>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</si>
  <si>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</si>
  <si>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</si>
  <si>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Волгоградская 22б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</si>
</sst>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20"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" fontId="1" fillId="0" borderId="10" xfId="0" applyNumberFormat="1" applyFont="1" applyBorder="1" applyAlignment="1" applyProtection="1">
      <alignment horizontal="right" indent="1"/>
      <protection locked="0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3" fillId="0" borderId="10" xfId="0" applyNumberFormat="1" applyFont="1" applyBorder="1" applyAlignment="1">
      <alignment horizontal="right" indent="1"/>
    </xf>
    <xf numFmtId="0" fontId="1" fillId="22" borderId="10" xfId="0" applyFont="1" applyFill="1" applyBorder="1" applyAlignment="1">
      <alignment vertical="top" wrapText="1"/>
    </xf>
    <xf numFmtId="0" fontId="1" fillId="2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2" fillId="22" borderId="11" xfId="0" applyFont="1" applyFill="1" applyBorder="1" applyAlignment="1">
      <alignment horizontal="left" wrapText="1"/>
    </xf>
    <xf numFmtId="0" fontId="2" fillId="22" borderId="13" xfId="0" applyFont="1" applyFill="1" applyBorder="1" applyAlignment="1">
      <alignment horizontal="left" wrapText="1"/>
    </xf>
    <xf numFmtId="0" fontId="2" fillId="22" borderId="12" xfId="0" applyFont="1" applyFill="1" applyBorder="1" applyAlignment="1">
      <alignment horizontal="left" wrapText="1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 applyProtection="1">
      <alignment horizontal="center"/>
      <protection/>
    </xf>
    <xf numFmtId="4" fontId="1" fillId="0" borderId="12" xfId="0" applyNumberFormat="1" applyFont="1" applyBorder="1" applyAlignment="1" applyProtection="1">
      <alignment horizontal="center"/>
      <protection/>
    </xf>
    <xf numFmtId="4" fontId="2" fillId="0" borderId="11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4" fontId="1" fillId="0" borderId="11" xfId="0" applyNumberFormat="1" applyFont="1" applyBorder="1" applyAlignment="1" applyProtection="1">
      <alignment horizontal="center" vertical="center"/>
      <protection locked="0"/>
    </xf>
    <xf numFmtId="4" fontId="1" fillId="0" borderId="12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left" wrapText="1"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>
      <alignment horizontal="center"/>
    </xf>
    <xf numFmtId="0" fontId="2" fillId="22" borderId="11" xfId="0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/>
    </xf>
    <xf numFmtId="14" fontId="1" fillId="0" borderId="11" xfId="0" applyNumberFormat="1" applyFont="1" applyBorder="1" applyAlignment="1" applyProtection="1">
      <alignment horizontal="center"/>
      <protection locked="0"/>
    </xf>
    <xf numFmtId="14" fontId="1" fillId="0" borderId="12" xfId="0" applyNumberFormat="1" applyFont="1" applyBorder="1" applyAlignment="1" applyProtection="1">
      <alignment horizontal="center"/>
      <protection locked="0"/>
    </xf>
    <xf numFmtId="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3"/>
  <sheetViews>
    <sheetView tabSelected="1" view="pageBreakPreview" zoomScaleSheetLayoutView="100" zoomScalePageLayoutView="0" workbookViewId="0" topLeftCell="B1">
      <selection activeCell="F45" sqref="F45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  <col min="8" max="8" width="11.57421875" style="0" customWidth="1"/>
  </cols>
  <sheetData>
    <row r="1" ht="6" customHeight="1"/>
    <row r="2" spans="2:6" ht="28.5" customHeight="1">
      <c r="B2" s="46" t="s">
        <v>0</v>
      </c>
      <c r="C2" s="46"/>
      <c r="D2" s="46"/>
      <c r="E2" s="46"/>
      <c r="F2" s="46"/>
    </row>
    <row r="3" spans="2:6" ht="6" customHeight="1">
      <c r="B3" s="1"/>
      <c r="C3" s="1"/>
      <c r="D3" s="1"/>
      <c r="E3" s="1"/>
      <c r="F3" s="1"/>
    </row>
    <row r="4" spans="2:6" ht="15">
      <c r="B4" s="47" t="s">
        <v>198</v>
      </c>
      <c r="C4" s="47"/>
      <c r="D4" s="47"/>
      <c r="E4" s="47"/>
      <c r="F4" s="47"/>
    </row>
    <row r="5" spans="2:6" ht="15">
      <c r="B5" s="48" t="s">
        <v>1</v>
      </c>
      <c r="C5" s="48"/>
      <c r="D5" s="48"/>
      <c r="E5" s="48"/>
      <c r="F5" s="48"/>
    </row>
    <row r="6" spans="2:6" ht="15">
      <c r="B6" s="2" t="s">
        <v>2</v>
      </c>
      <c r="C6" s="2" t="s">
        <v>3</v>
      </c>
      <c r="D6" s="2" t="s">
        <v>4</v>
      </c>
      <c r="E6" s="49" t="s">
        <v>5</v>
      </c>
      <c r="F6" s="50"/>
    </row>
    <row r="7" spans="2:6" ht="15">
      <c r="B7" s="3" t="s">
        <v>6</v>
      </c>
      <c r="C7" s="3" t="s">
        <v>7</v>
      </c>
      <c r="D7" s="4" t="s">
        <v>8</v>
      </c>
      <c r="E7" s="51">
        <v>43190</v>
      </c>
      <c r="F7" s="52"/>
    </row>
    <row r="8" spans="2:6" ht="15">
      <c r="B8" s="3" t="s">
        <v>9</v>
      </c>
      <c r="C8" s="3" t="s">
        <v>10</v>
      </c>
      <c r="D8" s="4" t="s">
        <v>8</v>
      </c>
      <c r="E8" s="42">
        <v>42736</v>
      </c>
      <c r="F8" s="43"/>
    </row>
    <row r="9" spans="2:6" ht="15">
      <c r="B9" s="3" t="s">
        <v>11</v>
      </c>
      <c r="C9" s="3" t="s">
        <v>12</v>
      </c>
      <c r="D9" s="4" t="s">
        <v>8</v>
      </c>
      <c r="E9" s="42">
        <v>43100</v>
      </c>
      <c r="F9" s="43"/>
    </row>
    <row r="10" spans="2:6" ht="28.5" customHeight="1">
      <c r="B10" s="29" t="s">
        <v>13</v>
      </c>
      <c r="C10" s="30"/>
      <c r="D10" s="30"/>
      <c r="E10" s="30"/>
      <c r="F10" s="31"/>
    </row>
    <row r="11" spans="2:6" ht="15">
      <c r="B11" s="3" t="s">
        <v>14</v>
      </c>
      <c r="C11" s="3" t="s">
        <v>15</v>
      </c>
      <c r="D11" s="4" t="s">
        <v>16</v>
      </c>
      <c r="E11" s="34">
        <v>0</v>
      </c>
      <c r="F11" s="35"/>
    </row>
    <row r="12" spans="2:6" ht="30">
      <c r="B12" s="3" t="s">
        <v>17</v>
      </c>
      <c r="C12" s="3" t="s">
        <v>18</v>
      </c>
      <c r="D12" s="4" t="s">
        <v>16</v>
      </c>
      <c r="E12" s="34">
        <v>0</v>
      </c>
      <c r="F12" s="35"/>
    </row>
    <row r="13" spans="2:6" ht="15">
      <c r="B13" s="3" t="s">
        <v>19</v>
      </c>
      <c r="C13" s="3" t="s">
        <v>20</v>
      </c>
      <c r="D13" s="4" t="s">
        <v>16</v>
      </c>
      <c r="E13" s="32">
        <v>98155.52</v>
      </c>
      <c r="F13" s="33"/>
    </row>
    <row r="14" spans="2:8" ht="28.5">
      <c r="B14" s="6" t="s">
        <v>21</v>
      </c>
      <c r="C14" s="6" t="s">
        <v>22</v>
      </c>
      <c r="D14" s="7" t="s">
        <v>16</v>
      </c>
      <c r="E14" s="36">
        <f>SUM(E15:F17)</f>
        <v>872500.8</v>
      </c>
      <c r="F14" s="37"/>
      <c r="H14" s="53">
        <f>SUM(E30,E38,E47)</f>
        <v>837719.64</v>
      </c>
    </row>
    <row r="15" spans="2:6" ht="15">
      <c r="B15" s="3" t="s">
        <v>23</v>
      </c>
      <c r="C15" s="3" t="s">
        <v>24</v>
      </c>
      <c r="D15" s="4" t="s">
        <v>16</v>
      </c>
      <c r="E15" s="32">
        <v>584993.88</v>
      </c>
      <c r="F15" s="33"/>
    </row>
    <row r="16" spans="2:6" ht="15">
      <c r="B16" s="3" t="s">
        <v>25</v>
      </c>
      <c r="C16" s="22" t="s">
        <v>26</v>
      </c>
      <c r="D16" s="4" t="s">
        <v>16</v>
      </c>
      <c r="E16" s="32">
        <v>246240</v>
      </c>
      <c r="F16" s="33"/>
    </row>
    <row r="17" spans="2:6" ht="15">
      <c r="B17" s="3" t="s">
        <v>27</v>
      </c>
      <c r="C17" s="3" t="s">
        <v>28</v>
      </c>
      <c r="D17" s="4" t="s">
        <v>16</v>
      </c>
      <c r="E17" s="32">
        <v>41266.92</v>
      </c>
      <c r="F17" s="33"/>
    </row>
    <row r="18" spans="2:6" ht="15">
      <c r="B18" s="6" t="s">
        <v>29</v>
      </c>
      <c r="C18" s="6" t="s">
        <v>30</v>
      </c>
      <c r="D18" s="7" t="s">
        <v>16</v>
      </c>
      <c r="E18" s="36">
        <f>SUM(E19:F23)</f>
        <v>808671.72</v>
      </c>
      <c r="F18" s="37"/>
    </row>
    <row r="19" spans="2:6" ht="30">
      <c r="B19" s="3" t="s">
        <v>31</v>
      </c>
      <c r="C19" s="3" t="s">
        <v>32</v>
      </c>
      <c r="D19" s="4" t="s">
        <v>16</v>
      </c>
      <c r="E19" s="32">
        <v>808671.72</v>
      </c>
      <c r="F19" s="33"/>
    </row>
    <row r="20" spans="2:6" ht="30">
      <c r="B20" s="3" t="s">
        <v>33</v>
      </c>
      <c r="C20" s="3" t="s">
        <v>34</v>
      </c>
      <c r="D20" s="4" t="s">
        <v>16</v>
      </c>
      <c r="E20" s="34">
        <v>0</v>
      </c>
      <c r="F20" s="35"/>
    </row>
    <row r="21" spans="2:6" ht="15">
      <c r="B21" s="3" t="s">
        <v>35</v>
      </c>
      <c r="C21" s="3" t="s">
        <v>36</v>
      </c>
      <c r="D21" s="4" t="s">
        <v>16</v>
      </c>
      <c r="E21" s="34">
        <v>0</v>
      </c>
      <c r="F21" s="35"/>
    </row>
    <row r="22" spans="2:6" ht="15">
      <c r="B22" s="3" t="s">
        <v>37</v>
      </c>
      <c r="C22" s="3" t="s">
        <v>38</v>
      </c>
      <c r="D22" s="4" t="s">
        <v>16</v>
      </c>
      <c r="E22" s="34">
        <v>0</v>
      </c>
      <c r="F22" s="35"/>
    </row>
    <row r="23" spans="2:6" ht="15">
      <c r="B23" s="3" t="s">
        <v>39</v>
      </c>
      <c r="C23" s="3" t="s">
        <v>40</v>
      </c>
      <c r="D23" s="4" t="s">
        <v>16</v>
      </c>
      <c r="E23" s="34">
        <v>0</v>
      </c>
      <c r="F23" s="35"/>
    </row>
    <row r="24" spans="2:6" ht="15">
      <c r="B24" s="6" t="s">
        <v>41</v>
      </c>
      <c r="C24" s="6" t="s">
        <v>42</v>
      </c>
      <c r="D24" s="7" t="s">
        <v>16</v>
      </c>
      <c r="E24" s="36">
        <f>E18</f>
        <v>808671.72</v>
      </c>
      <c r="F24" s="37"/>
    </row>
    <row r="25" spans="2:6" ht="15">
      <c r="B25" s="3" t="s">
        <v>43</v>
      </c>
      <c r="C25" s="3" t="s">
        <v>44</v>
      </c>
      <c r="D25" s="4" t="s">
        <v>16</v>
      </c>
      <c r="E25" s="38">
        <v>0</v>
      </c>
      <c r="F25" s="39"/>
    </row>
    <row r="26" spans="2:6" ht="14.25" customHeight="1">
      <c r="B26" s="3" t="s">
        <v>45</v>
      </c>
      <c r="C26" s="3" t="s">
        <v>46</v>
      </c>
      <c r="D26" s="4" t="s">
        <v>16</v>
      </c>
      <c r="E26" s="38">
        <v>0</v>
      </c>
      <c r="F26" s="39"/>
    </row>
    <row r="27" spans="2:6" ht="15">
      <c r="B27" s="6" t="s">
        <v>47</v>
      </c>
      <c r="C27" s="6" t="s">
        <v>48</v>
      </c>
      <c r="D27" s="7" t="s">
        <v>16</v>
      </c>
      <c r="E27" s="36">
        <f>E13+E14-E24</f>
        <v>161984.6000000001</v>
      </c>
      <c r="F27" s="37"/>
    </row>
    <row r="28" spans="2:6" ht="29.25" customHeight="1">
      <c r="B28" s="29" t="s">
        <v>49</v>
      </c>
      <c r="C28" s="30"/>
      <c r="D28" s="30"/>
      <c r="E28" s="30"/>
      <c r="F28" s="31"/>
    </row>
    <row r="29" spans="2:6" ht="31.5" customHeight="1">
      <c r="B29" s="8" t="s">
        <v>50</v>
      </c>
      <c r="C29" s="9" t="s">
        <v>51</v>
      </c>
      <c r="D29" s="10" t="s">
        <v>8</v>
      </c>
      <c r="E29" s="40" t="s">
        <v>189</v>
      </c>
      <c r="F29" s="41"/>
    </row>
    <row r="30" spans="2:6" ht="14.25" customHeight="1">
      <c r="B30" s="8" t="s">
        <v>52</v>
      </c>
      <c r="C30" s="9" t="s">
        <v>53</v>
      </c>
      <c r="D30" s="10" t="s">
        <v>16</v>
      </c>
      <c r="E30" s="44">
        <v>51315.26</v>
      </c>
      <c r="F30" s="45"/>
    </row>
    <row r="31" spans="2:6" ht="32.25" customHeight="1" outlineLevel="1">
      <c r="B31" s="8" t="s">
        <v>165</v>
      </c>
      <c r="C31" s="24" t="s">
        <v>160</v>
      </c>
      <c r="D31" s="10" t="s">
        <v>164</v>
      </c>
      <c r="E31" s="10" t="s">
        <v>4</v>
      </c>
      <c r="F31" s="10" t="s">
        <v>161</v>
      </c>
    </row>
    <row r="32" spans="2:6" ht="30" outlineLevel="1">
      <c r="B32" s="8" t="s">
        <v>170</v>
      </c>
      <c r="C32" s="25" t="s">
        <v>158</v>
      </c>
      <c r="D32" s="23" t="s">
        <v>159</v>
      </c>
      <c r="E32" s="10" t="s">
        <v>61</v>
      </c>
      <c r="F32" s="23">
        <f>ROUND(E30*38%,2)</f>
        <v>19499.8</v>
      </c>
    </row>
    <row r="33" spans="2:6" ht="14.25" customHeight="1" outlineLevel="1">
      <c r="B33" s="8" t="s">
        <v>169</v>
      </c>
      <c r="C33" s="25" t="s">
        <v>162</v>
      </c>
      <c r="D33" s="23" t="s">
        <v>159</v>
      </c>
      <c r="E33" s="10" t="s">
        <v>61</v>
      </c>
      <c r="F33" s="23">
        <f>ROUND(E30*3%,2)</f>
        <v>1539.46</v>
      </c>
    </row>
    <row r="34" spans="2:6" ht="59.25" customHeight="1" outlineLevel="1">
      <c r="B34" s="8" t="s">
        <v>171</v>
      </c>
      <c r="C34" s="25" t="s">
        <v>163</v>
      </c>
      <c r="D34" s="23" t="s">
        <v>159</v>
      </c>
      <c r="E34" s="10" t="s">
        <v>61</v>
      </c>
      <c r="F34" s="23">
        <f>ROUND(E30*27%,2)</f>
        <v>13855.12</v>
      </c>
    </row>
    <row r="35" spans="2:6" ht="43.5" customHeight="1" outlineLevel="1">
      <c r="B35" s="8" t="s">
        <v>172</v>
      </c>
      <c r="C35" s="9" t="s">
        <v>166</v>
      </c>
      <c r="D35" s="23" t="s">
        <v>159</v>
      </c>
      <c r="E35" s="10" t="s">
        <v>61</v>
      </c>
      <c r="F35" s="23">
        <f>ROUND(E30*18%,2)</f>
        <v>9236.75</v>
      </c>
    </row>
    <row r="36" spans="2:6" ht="45" customHeight="1" outlineLevel="1">
      <c r="B36" s="8" t="s">
        <v>173</v>
      </c>
      <c r="C36" s="9" t="s">
        <v>167</v>
      </c>
      <c r="D36" s="23" t="s">
        <v>159</v>
      </c>
      <c r="E36" s="10" t="s">
        <v>61</v>
      </c>
      <c r="F36" s="23">
        <f>ROUND(E30*14%,2)</f>
        <v>7184.14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40" t="s">
        <v>190</v>
      </c>
      <c r="F37" s="41"/>
    </row>
    <row r="38" spans="2:6" ht="14.25" customHeight="1">
      <c r="B38" s="8" t="s">
        <v>55</v>
      </c>
      <c r="C38" s="9" t="s">
        <v>53</v>
      </c>
      <c r="D38" s="10" t="s">
        <v>16</v>
      </c>
      <c r="E38" s="27">
        <f>SUM(F40:F45)</f>
        <v>521730.74</v>
      </c>
      <c r="F38" s="28"/>
    </row>
    <row r="39" spans="2:6" ht="28.5" customHeight="1" outlineLevel="1">
      <c r="B39" s="8" t="s">
        <v>174</v>
      </c>
      <c r="C39" s="24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3" t="s">
        <v>159</v>
      </c>
      <c r="E40" s="10" t="s">
        <v>61</v>
      </c>
      <c r="F40" s="26">
        <v>79012.66</v>
      </c>
    </row>
    <row r="41" spans="2:6" ht="43.5" customHeight="1" outlineLevel="1">
      <c r="B41" s="8" t="s">
        <v>176</v>
      </c>
      <c r="C41" s="9" t="s">
        <v>181</v>
      </c>
      <c r="D41" s="23" t="s">
        <v>159</v>
      </c>
      <c r="E41" s="10" t="s">
        <v>61</v>
      </c>
      <c r="F41" s="26">
        <v>228530.4</v>
      </c>
    </row>
    <row r="42" spans="2:6" ht="14.25" customHeight="1" outlineLevel="1">
      <c r="B42" s="8" t="s">
        <v>177</v>
      </c>
      <c r="C42" s="9" t="s">
        <v>182</v>
      </c>
      <c r="D42" s="23" t="s">
        <v>159</v>
      </c>
      <c r="E42" s="10" t="s">
        <v>61</v>
      </c>
      <c r="F42" s="26">
        <v>70397.52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26">
        <v>7559.69</v>
      </c>
    </row>
    <row r="44" spans="2:6" ht="27.75" customHeight="1" outlineLevel="1">
      <c r="B44" s="8" t="s">
        <v>179</v>
      </c>
      <c r="C44" s="9" t="s">
        <v>184</v>
      </c>
      <c r="D44" s="10"/>
      <c r="E44" s="10" t="s">
        <v>61</v>
      </c>
      <c r="F44" s="26">
        <v>132847.05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26">
        <v>3383.42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40" t="s">
        <v>188</v>
      </c>
      <c r="F46" s="41"/>
    </row>
    <row r="47" spans="2:6" ht="14.25" customHeight="1">
      <c r="B47" s="8" t="s">
        <v>57</v>
      </c>
      <c r="C47" s="9" t="s">
        <v>53</v>
      </c>
      <c r="D47" s="10" t="s">
        <v>16</v>
      </c>
      <c r="E47" s="27">
        <f>SUM(F49:F51)</f>
        <v>264673.64</v>
      </c>
      <c r="F47" s="28"/>
    </row>
    <row r="48" spans="2:6" ht="28.5" customHeight="1" outlineLevel="1">
      <c r="B48" s="8" t="s">
        <v>191</v>
      </c>
      <c r="C48" s="24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3" t="s">
        <v>159</v>
      </c>
      <c r="E49" s="10" t="s">
        <v>61</v>
      </c>
      <c r="F49" s="23">
        <v>36901.25</v>
      </c>
    </row>
    <row r="50" spans="2:6" ht="43.5" customHeight="1" outlineLevel="1">
      <c r="B50" s="8" t="s">
        <v>194</v>
      </c>
      <c r="C50" s="9" t="s">
        <v>196</v>
      </c>
      <c r="D50" s="23" t="s">
        <v>159</v>
      </c>
      <c r="E50" s="10" t="s">
        <v>61</v>
      </c>
      <c r="F50" s="23">
        <v>227772.39</v>
      </c>
    </row>
    <row r="51" spans="2:6" ht="14.25" customHeight="1" outlineLevel="1">
      <c r="B51" s="8" t="s">
        <v>195</v>
      </c>
      <c r="C51" s="9" t="s">
        <v>197</v>
      </c>
      <c r="D51" s="23" t="s">
        <v>159</v>
      </c>
      <c r="E51" s="10" t="s">
        <v>61</v>
      </c>
      <c r="F51" s="23"/>
    </row>
    <row r="52" spans="2:6" ht="15">
      <c r="B52" s="29" t="s">
        <v>58</v>
      </c>
      <c r="C52" s="30"/>
      <c r="D52" s="30"/>
      <c r="E52" s="30"/>
      <c r="F52" s="31"/>
    </row>
    <row r="53" spans="2:6" ht="15">
      <c r="B53" s="3" t="s">
        <v>59</v>
      </c>
      <c r="C53" s="3" t="s">
        <v>60</v>
      </c>
      <c r="D53" s="4" t="s">
        <v>61</v>
      </c>
      <c r="E53" s="4"/>
      <c r="F53" s="11">
        <v>0</v>
      </c>
    </row>
    <row r="54" spans="2:6" ht="15">
      <c r="B54" s="3" t="s">
        <v>62</v>
      </c>
      <c r="C54" s="3" t="s">
        <v>63</v>
      </c>
      <c r="D54" s="4" t="s">
        <v>61</v>
      </c>
      <c r="E54" s="4"/>
      <c r="F54" s="11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1">
        <v>0</v>
      </c>
    </row>
    <row r="56" spans="2:6" ht="1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5">
      <c r="B57" s="29" t="s">
        <v>68</v>
      </c>
      <c r="C57" s="30"/>
      <c r="D57" s="30"/>
      <c r="E57" s="30"/>
      <c r="F57" s="31"/>
    </row>
    <row r="58" spans="2:6" ht="15">
      <c r="B58" s="3" t="s">
        <v>69</v>
      </c>
      <c r="C58" s="3" t="s">
        <v>15</v>
      </c>
      <c r="D58" s="4" t="s">
        <v>16</v>
      </c>
      <c r="E58" s="4"/>
      <c r="F58" s="12">
        <v>0</v>
      </c>
    </row>
    <row r="59" spans="2:6" ht="30">
      <c r="B59" s="3" t="s">
        <v>70</v>
      </c>
      <c r="C59" s="3" t="s">
        <v>18</v>
      </c>
      <c r="D59" s="4" t="s">
        <v>16</v>
      </c>
      <c r="E59" s="4"/>
      <c r="F59" s="12">
        <v>0</v>
      </c>
    </row>
    <row r="60" spans="2:6" ht="15">
      <c r="B60" s="6" t="s">
        <v>71</v>
      </c>
      <c r="C60" s="6" t="s">
        <v>20</v>
      </c>
      <c r="D60" s="7" t="s">
        <v>16</v>
      </c>
      <c r="E60" s="7"/>
      <c r="F60" s="13">
        <v>94727.45</v>
      </c>
    </row>
    <row r="61" spans="2:6" ht="15">
      <c r="B61" s="3" t="s">
        <v>72</v>
      </c>
      <c r="C61" s="3" t="s">
        <v>44</v>
      </c>
      <c r="D61" s="4" t="s">
        <v>16</v>
      </c>
      <c r="E61" s="4"/>
      <c r="F61" s="14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4">
        <v>0</v>
      </c>
    </row>
    <row r="63" spans="2:6" ht="15">
      <c r="B63" s="6" t="s">
        <v>74</v>
      </c>
      <c r="C63" s="6" t="s">
        <v>48</v>
      </c>
      <c r="D63" s="7" t="s">
        <v>16</v>
      </c>
      <c r="E63" s="7"/>
      <c r="F63" s="15">
        <f>F60+F68+F78+F88+F98-F69-F79-F89-F99+F108-F109</f>
        <v>235711.92999999985</v>
      </c>
    </row>
    <row r="64" spans="2:6" ht="28.5" customHeight="1">
      <c r="B64" s="29" t="s">
        <v>75</v>
      </c>
      <c r="C64" s="30"/>
      <c r="D64" s="30"/>
      <c r="E64" s="30"/>
      <c r="F64" s="31"/>
    </row>
    <row r="65" spans="2:6" ht="15">
      <c r="B65" s="16" t="s">
        <v>76</v>
      </c>
      <c r="C65" s="16" t="s">
        <v>77</v>
      </c>
      <c r="D65" s="17" t="s">
        <v>8</v>
      </c>
      <c r="E65" s="17"/>
      <c r="F65" s="16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8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19">
        <v>842.794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19">
        <v>914458.61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19">
        <v>822437.93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19">
        <v>191068.95</v>
      </c>
    </row>
    <row r="71" spans="2:6" ht="30">
      <c r="B71" s="3" t="s">
        <v>91</v>
      </c>
      <c r="C71" s="3" t="s">
        <v>92</v>
      </c>
      <c r="D71" s="4" t="s">
        <v>16</v>
      </c>
      <c r="E71" s="4"/>
      <c r="F71" s="19">
        <v>919475.83</v>
      </c>
    </row>
    <row r="72" spans="2:6" ht="30">
      <c r="B72" s="3" t="s">
        <v>93</v>
      </c>
      <c r="C72" s="3" t="s">
        <v>94</v>
      </c>
      <c r="D72" s="4" t="s">
        <v>16</v>
      </c>
      <c r="E72" s="4"/>
      <c r="F72" s="19">
        <v>954690.16</v>
      </c>
    </row>
    <row r="73" spans="2:6" ht="30">
      <c r="B73" s="3" t="s">
        <v>95</v>
      </c>
      <c r="C73" s="3" t="s">
        <v>96</v>
      </c>
      <c r="D73" s="4" t="s">
        <v>16</v>
      </c>
      <c r="E73" s="4"/>
      <c r="F73" s="19">
        <v>62176.9</v>
      </c>
    </row>
    <row r="74" spans="2:6" ht="30">
      <c r="B74" s="3" t="s">
        <v>97</v>
      </c>
      <c r="C74" s="3" t="s">
        <v>98</v>
      </c>
      <c r="D74" s="4" t="s">
        <v>16</v>
      </c>
      <c r="E74" s="4"/>
      <c r="F74" s="19">
        <v>0</v>
      </c>
    </row>
    <row r="75" spans="2:6" ht="30">
      <c r="B75" s="16" t="s">
        <v>99</v>
      </c>
      <c r="C75" s="16" t="s">
        <v>77</v>
      </c>
      <c r="D75" s="17" t="s">
        <v>8</v>
      </c>
      <c r="E75" s="17"/>
      <c r="F75" s="16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8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19">
        <v>3940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19">
        <v>194361.88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19">
        <v>179401.03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19">
        <v>19532.23</v>
      </c>
    </row>
    <row r="81" spans="2:6" ht="30">
      <c r="B81" s="3" t="s">
        <v>107</v>
      </c>
      <c r="C81" s="3" t="s">
        <v>92</v>
      </c>
      <c r="D81" s="4" t="s">
        <v>16</v>
      </c>
      <c r="E81" s="4"/>
      <c r="F81" s="19">
        <v>212764.99</v>
      </c>
    </row>
    <row r="82" spans="2:6" ht="30">
      <c r="B82" s="3" t="s">
        <v>108</v>
      </c>
      <c r="C82" s="3" t="s">
        <v>94</v>
      </c>
      <c r="D82" s="4" t="s">
        <v>16</v>
      </c>
      <c r="E82" s="4"/>
      <c r="F82" s="19">
        <v>217981.09</v>
      </c>
    </row>
    <row r="83" spans="2:6" ht="30">
      <c r="B83" s="3" t="s">
        <v>109</v>
      </c>
      <c r="C83" s="3" t="s">
        <v>96</v>
      </c>
      <c r="D83" s="4" t="s">
        <v>16</v>
      </c>
      <c r="E83" s="4"/>
      <c r="F83" s="19">
        <v>14676</v>
      </c>
    </row>
    <row r="84" spans="2:6" ht="30">
      <c r="B84" s="3" t="s">
        <v>110</v>
      </c>
      <c r="C84" s="3" t="s">
        <v>98</v>
      </c>
      <c r="D84" s="4" t="s">
        <v>16</v>
      </c>
      <c r="E84" s="4"/>
      <c r="F84" s="19">
        <v>0</v>
      </c>
    </row>
    <row r="85" spans="2:6" ht="30">
      <c r="B85" s="16" t="s">
        <v>111</v>
      </c>
      <c r="C85" s="16" t="s">
        <v>77</v>
      </c>
      <c r="D85" s="17" t="s">
        <v>8</v>
      </c>
      <c r="E85" s="17"/>
      <c r="F85" s="16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8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19">
        <v>5514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19">
        <v>114385.34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19">
        <v>103738.57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19">
        <v>15587.47</v>
      </c>
    </row>
    <row r="91" spans="2:6" ht="30">
      <c r="B91" s="3" t="s">
        <v>118</v>
      </c>
      <c r="C91" s="3" t="s">
        <v>92</v>
      </c>
      <c r="D91" s="4" t="s">
        <v>16</v>
      </c>
      <c r="E91" s="4"/>
      <c r="F91" s="19">
        <v>125796.24</v>
      </c>
    </row>
    <row r="92" spans="2:6" ht="30">
      <c r="B92" s="3" t="s">
        <v>119</v>
      </c>
      <c r="C92" s="3" t="s">
        <v>94</v>
      </c>
      <c r="D92" s="4" t="s">
        <v>16</v>
      </c>
      <c r="E92" s="4"/>
      <c r="F92" s="19">
        <v>119979.26</v>
      </c>
    </row>
    <row r="93" spans="2:6" ht="30">
      <c r="B93" s="3" t="s">
        <v>120</v>
      </c>
      <c r="C93" s="3" t="s">
        <v>96</v>
      </c>
      <c r="D93" s="4" t="s">
        <v>16</v>
      </c>
      <c r="E93" s="4"/>
      <c r="F93" s="19">
        <v>5816.98</v>
      </c>
    </row>
    <row r="94" spans="2:6" ht="30">
      <c r="B94" s="3" t="s">
        <v>121</v>
      </c>
      <c r="C94" s="3" t="s">
        <v>98</v>
      </c>
      <c r="D94" s="4" t="s">
        <v>16</v>
      </c>
      <c r="E94" s="4"/>
      <c r="F94" s="19">
        <v>0</v>
      </c>
    </row>
    <row r="95" spans="2:6" ht="15">
      <c r="B95" s="16" t="s">
        <v>122</v>
      </c>
      <c r="C95" s="16" t="s">
        <v>77</v>
      </c>
      <c r="D95" s="17" t="s">
        <v>8</v>
      </c>
      <c r="E95" s="17"/>
      <c r="F95" s="16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8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19">
        <v>7965.51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19">
        <v>79166.9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19">
        <v>72376.43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19">
        <v>11770.78</v>
      </c>
    </row>
    <row r="101" spans="2:6" ht="30">
      <c r="B101" s="3" t="s">
        <v>129</v>
      </c>
      <c r="C101" s="3" t="s">
        <v>92</v>
      </c>
      <c r="D101" s="4" t="s">
        <v>16</v>
      </c>
      <c r="E101" s="4"/>
      <c r="F101" s="19">
        <v>79166.9</v>
      </c>
    </row>
    <row r="102" spans="2:6" ht="30">
      <c r="B102" s="3" t="s">
        <v>130</v>
      </c>
      <c r="C102" s="3" t="s">
        <v>94</v>
      </c>
      <c r="D102" s="4" t="s">
        <v>16</v>
      </c>
      <c r="E102" s="4"/>
      <c r="F102" s="19">
        <v>75506.12</v>
      </c>
    </row>
    <row r="103" spans="2:6" ht="30">
      <c r="B103" s="3" t="s">
        <v>131</v>
      </c>
      <c r="C103" s="3" t="s">
        <v>96</v>
      </c>
      <c r="D103" s="4" t="s">
        <v>16</v>
      </c>
      <c r="E103" s="4"/>
      <c r="F103" s="19">
        <v>3660.78</v>
      </c>
    </row>
    <row r="104" spans="2:6" ht="30">
      <c r="B104" s="3" t="s">
        <v>132</v>
      </c>
      <c r="C104" s="3" t="s">
        <v>98</v>
      </c>
      <c r="D104" s="4" t="s">
        <v>16</v>
      </c>
      <c r="E104" s="4"/>
      <c r="F104" s="19">
        <v>0</v>
      </c>
    </row>
    <row r="105" spans="2:6" ht="15">
      <c r="B105" s="16" t="s">
        <v>133</v>
      </c>
      <c r="C105" s="16" t="s">
        <v>77</v>
      </c>
      <c r="D105" s="17" t="s">
        <v>8</v>
      </c>
      <c r="E105" s="17"/>
      <c r="F105" s="16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8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19">
        <v>129877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19">
        <v>253548.06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19">
        <v>236982.35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19">
        <v>36816.96</v>
      </c>
    </row>
    <row r="111" spans="2:6" ht="30">
      <c r="B111" s="3" t="s">
        <v>141</v>
      </c>
      <c r="C111" s="3" t="s">
        <v>92</v>
      </c>
      <c r="D111" s="4" t="s">
        <v>16</v>
      </c>
      <c r="E111" s="4"/>
      <c r="F111" s="19">
        <v>281868.01</v>
      </c>
    </row>
    <row r="112" spans="2:6" ht="30">
      <c r="B112" s="3" t="s">
        <v>142</v>
      </c>
      <c r="C112" s="3" t="s">
        <v>94</v>
      </c>
      <c r="D112" s="4" t="s">
        <v>16</v>
      </c>
      <c r="E112" s="4"/>
      <c r="F112" s="19">
        <v>288335</v>
      </c>
    </row>
    <row r="113" spans="2:6" ht="30">
      <c r="B113" s="3" t="s">
        <v>143</v>
      </c>
      <c r="C113" s="3" t="s">
        <v>96</v>
      </c>
      <c r="D113" s="4" t="s">
        <v>16</v>
      </c>
      <c r="E113" s="4"/>
      <c r="F113" s="19">
        <v>13240.76</v>
      </c>
    </row>
    <row r="114" spans="2:6" ht="30">
      <c r="B114" s="3" t="s">
        <v>144</v>
      </c>
      <c r="C114" s="3" t="s">
        <v>98</v>
      </c>
      <c r="D114" s="4" t="s">
        <v>16</v>
      </c>
      <c r="E114" s="4"/>
      <c r="F114" s="19">
        <v>0</v>
      </c>
    </row>
    <row r="115" spans="2:6" ht="15">
      <c r="B115" s="29" t="s">
        <v>145</v>
      </c>
      <c r="C115" s="30"/>
      <c r="D115" s="30"/>
      <c r="E115" s="30"/>
      <c r="F115" s="31"/>
    </row>
    <row r="116" spans="2:6" ht="15">
      <c r="B116" s="3" t="s">
        <v>146</v>
      </c>
      <c r="C116" s="3" t="s">
        <v>60</v>
      </c>
      <c r="D116" s="4" t="s">
        <v>61</v>
      </c>
      <c r="E116" s="4"/>
      <c r="F116" s="20">
        <v>1</v>
      </c>
    </row>
    <row r="117" spans="2:6" ht="15">
      <c r="B117" s="3" t="s">
        <v>147</v>
      </c>
      <c r="C117" s="3" t="s">
        <v>63</v>
      </c>
      <c r="D117" s="4" t="s">
        <v>61</v>
      </c>
      <c r="E117" s="4"/>
      <c r="F117" s="20">
        <v>1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0">
        <v>0</v>
      </c>
    </row>
    <row r="119" spans="2:6" ht="15">
      <c r="B119" s="3" t="s">
        <v>150</v>
      </c>
      <c r="C119" s="3" t="s">
        <v>67</v>
      </c>
      <c r="D119" s="4" t="s">
        <v>16</v>
      </c>
      <c r="E119" s="4"/>
      <c r="F119" s="19">
        <v>0</v>
      </c>
    </row>
    <row r="120" spans="2:6" ht="28.5" customHeight="1">
      <c r="B120" s="29" t="s">
        <v>151</v>
      </c>
      <c r="C120" s="30"/>
      <c r="D120" s="30"/>
      <c r="E120" s="30"/>
      <c r="F120" s="31"/>
    </row>
    <row r="121" spans="2:6" ht="15">
      <c r="B121" s="3" t="s">
        <v>152</v>
      </c>
      <c r="C121" s="3" t="s">
        <v>153</v>
      </c>
      <c r="D121" s="4" t="s">
        <v>61</v>
      </c>
      <c r="E121" s="4"/>
      <c r="F121" s="21">
        <v>8</v>
      </c>
    </row>
    <row r="122" spans="2:6" ht="15">
      <c r="B122" s="3" t="s">
        <v>154</v>
      </c>
      <c r="C122" s="3" t="s">
        <v>155</v>
      </c>
      <c r="D122" s="4" t="s">
        <v>61</v>
      </c>
      <c r="E122" s="4"/>
      <c r="F122" s="21">
        <v>4</v>
      </c>
    </row>
    <row r="123" spans="2:6" ht="30">
      <c r="B123" s="3" t="s">
        <v>156</v>
      </c>
      <c r="C123" s="3" t="s">
        <v>157</v>
      </c>
      <c r="D123" s="4" t="s">
        <v>16</v>
      </c>
      <c r="E123" s="4"/>
      <c r="F123" s="19">
        <v>231000</v>
      </c>
    </row>
  </sheetData>
  <sheetProtection/>
  <mergeCells count="37">
    <mergeCell ref="B2:F2"/>
    <mergeCell ref="B4:F4"/>
    <mergeCell ref="B5:F5"/>
    <mergeCell ref="B10:F10"/>
    <mergeCell ref="E6:F6"/>
    <mergeCell ref="E7:F7"/>
    <mergeCell ref="B64:F64"/>
    <mergeCell ref="B115:F115"/>
    <mergeCell ref="B120:F120"/>
    <mergeCell ref="E8:F8"/>
    <mergeCell ref="E9:F9"/>
    <mergeCell ref="B52:F52"/>
    <mergeCell ref="E29:F29"/>
    <mergeCell ref="E30:F30"/>
    <mergeCell ref="E37:F37"/>
    <mergeCell ref="E26:F26"/>
    <mergeCell ref="E15:F15"/>
    <mergeCell ref="E16:F16"/>
    <mergeCell ref="E17:F17"/>
    <mergeCell ref="E18:F18"/>
    <mergeCell ref="B57:F57"/>
    <mergeCell ref="E24:F24"/>
    <mergeCell ref="E11:F11"/>
    <mergeCell ref="E12:F12"/>
    <mergeCell ref="E13:F13"/>
    <mergeCell ref="E14:F14"/>
    <mergeCell ref="E25:F25"/>
    <mergeCell ref="E27:F27"/>
    <mergeCell ref="E38:F38"/>
    <mergeCell ref="E46:F46"/>
    <mergeCell ref="E47:F47"/>
    <mergeCell ref="B28:F28"/>
    <mergeCell ref="E19:F19"/>
    <mergeCell ref="E20:F20"/>
    <mergeCell ref="E21:F21"/>
    <mergeCell ref="E22:F22"/>
    <mergeCell ref="E23:F23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Юля</cp:lastModifiedBy>
  <cp:lastPrinted>2018-01-17T08:46:43Z</cp:lastPrinted>
  <dcterms:created xsi:type="dcterms:W3CDTF">2018-01-17T04:16:34Z</dcterms:created>
  <dcterms:modified xsi:type="dcterms:W3CDTF">2018-03-26T08:22:01Z</dcterms:modified>
  <cp:category/>
  <cp:version/>
  <cp:contentType/>
  <cp:contentStatus/>
</cp:coreProperties>
</file>