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0425" windowHeight="10380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<sst xmlns="http://schemas.openxmlformats.org/spreadsheetml/2006/main" count="408" uniqueCount="201">
  <si>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</si>
  <si>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</si>
  <si>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</si>
  <si>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</si>
  <si>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</si>
  <si>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</si>
  <si>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</si>
  <si>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</si>
  <si>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</si>
  <si>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</si>
  <si>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</si>
  <si>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</si>
  <si>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</si>
  <si>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</si>
  <si>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</si>
  <si>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</si>
  <si>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</si>
  <si>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</si>
  <si>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</si>
  <si>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</si>
  <si>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</si>
  <si>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</si>
  <si>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</si>
  <si>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</si>
  <si>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</si>
  <si>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</si>
  <si>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</si>
  <si>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</si>
  <si>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</si>
  <si>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</si>
  <si>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</si>
  <si>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</si>
  <si>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</si>
  <si>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</si>
  <si>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</si>
  <si>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</si>
  <si>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</si>
  <si>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</si>
  <si>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</si>
  <si>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</si>
  <si>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</si>
  <si>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</si>
  <si>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</si>
  <si>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</si>
  <si>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</si>
  <si>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</si>
  <si>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</si>
  <si>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</si>
  <si>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</si>
  <si>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</si>
  <si>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</si>
  <si>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</si>
  <si>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</si>
  <si>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</si>
  <si>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</si>
  <si>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</si>
  <si>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</si>
  <si>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</si>
  <si>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</si>
  <si>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</si>
  <si>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</si>
  <si>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</si>
  <si>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</si>
  <si>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</si>
  <si>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</si>
  <si>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</si>
  <si>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</si>
  <si>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</si>
  <si>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</si>
  <si>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</si>
  <si>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</si>
  <si>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</si>
  <si>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</si>
  <si>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</si>
  <si>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</si>
  <si>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</si>
  <si>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</si>
  <si>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</si>
  <si>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</si>
  <si>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</si>
  <si>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</si>
  <si>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</si>
  <si>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</si>
  <si>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</si>
  <si>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</si>
  <si>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</si>
  <si>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</si>
  <si>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</si>
  <si>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</si>
  <si>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</si>
  <si>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</si>
  <si>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</si>
  <si>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</si>
  <si>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</si>
  <si>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</si>
  <si>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</si>
  <si>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</si>
  <si>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</si>
  <si>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</si>
  <si>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</si>
  <si>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</si>
  <si>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</si>
  <si>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</si>
  <si>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</si>
  <si>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</si>
  <si>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</si>
  <si>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</si>
  <si>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</si>
  <si>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</si>
  <si>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</si>
  <si>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</si>
  <si>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</si>
  <si>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</si>
  <si>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</si>
  <si>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</si>
  <si>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</si>
  <si>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</si>
  <si>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</si>
  <si>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</si>
  <si>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</si>
  <si>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</si>
  <si>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</si>
  <si>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</si>
  <si>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</si>
  <si>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</si>
  <si>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</si>
  <si>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</si>
  <si>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</si>
  <si>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</si>
  <si>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</si>
  <si>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</si>
  <si>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</si>
  <si>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</si>
  <si>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</si>
  <si>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</si>
  <si>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</si>
  <si>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</si>
  <si>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</si>
  <si>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</si>
  <si>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</si>
  <si>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</si>
  <si>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</si>
  <si>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</si>
  <si>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</si>
  <si>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</si>
  <si>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</si>
  <si>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</si>
  <si>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</si>
  <si>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</si>
  <si>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</si>
  <si>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</si>
  <si>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</si>
  <si>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</si>
  <si>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</si>
  <si>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</si>
  <si>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</si>
  <si>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</si>
  <si>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</si>
  <si>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</si>
  <si>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</si>
  <si>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</si>
  <si>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</si>
  <si>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</si>
  <si>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</si>
  <si>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</si>
  <si>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</si>
  <si>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</si>
  <si>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</si>
  <si>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</si>
  <si>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</si>
  <si>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</si>
  <si>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</si>
  <si>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</si>
  <si>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</si>
  <si>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</si>
  <si>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</si>
  <si>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</si>
  <si>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</si>
  <si>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</si>
  <si>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</si>
  <si>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</si>
  <si>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</si>
  <si>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</si>
  <si>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</si>
  <si>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</si>
  <si>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</si>
  <si>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</si>
  <si>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</si>
  <si>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</si>
  <si>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</si>
  <si>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</si>
  <si>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</si>
  <si>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</si>
  <si>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</si>
  <si>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</si>
  <si>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</si>
  <si>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</si>
  <si>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</si>
  <si>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Кузбасский 10а</t>
  </si>
  <si>
    <t>Обращение с ТКО</t>
  </si>
  <si>
    <t>38.6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</si>
</sst>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 applyProtection="1">
      <alignment horizontal="right" vertical="center" indent="1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1" fontId="18" fillId="0" borderId="10" xfId="0" applyNumberFormat="1" applyFont="1" applyBorder="1" applyAlignment="1" applyProtection="1">
      <alignment horizontal="center"/>
      <protection locked="0"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="80" zoomScaleSheetLayoutView="80" zoomScalePageLayoutView="0" workbookViewId="0" topLeftCell="B105">
      <selection activeCell="B106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42187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148528.96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607214.16</v>
      </c>
      <c r="F14" s="25"/>
      <c r="H14" s="26">
        <f>SUM(E30,E38,E47)</f>
        <v>839229.1334139522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267174.2304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194308.53120000003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145731.3984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582083.37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f>580684.74+1398.63</f>
        <v>582083.37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582083.37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173659.75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145731.3984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f>ROUND(E30*38%,2)</f>
        <v>55377.93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f>ROUND(E30*3%,2)</f>
        <v>4371.94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f>ROUND(E30*27%,2)</f>
        <v>39347.48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f>ROUND(E30*18%,2)</f>
        <v>26231.65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f>ROUND(E30*14%,2)</f>
        <v>20402.4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521449.9871361222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50318.88386953337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91053.97438898508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11992.7249116913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2437.0907659123445</v>
      </c>
    </row>
    <row r="44" spans="2:6" ht="27.75" customHeight="1" outlineLevel="1">
      <c r="B44" s="30" t="s">
        <v>179</v>
      </c>
      <c r="C44" s="31" t="s">
        <v>184</v>
      </c>
      <c r="D44" s="32"/>
      <c r="E44" s="32" t="s">
        <v>61</v>
      </c>
      <c r="F44" s="42">
        <v>363552.0412000001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2">
        <v>2095.272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172047.7478778301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39">
        <v>24963.43459186523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39">
        <v>147084.31328596486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43">
        <v>0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4">
        <v>9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4">
        <v>9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4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5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6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6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7">
        <v>219782.4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8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8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9">
        <f>F60+F68+F78+F88+F98-F69-F79-F89-F99+F108-F109+F120</f>
        <v>223717.90999999986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50" t="s">
        <v>76</v>
      </c>
      <c r="C65" s="50" t="s">
        <v>77</v>
      </c>
      <c r="D65" s="51" t="s">
        <v>8</v>
      </c>
      <c r="E65" s="51"/>
      <c r="F65" s="50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2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3">
        <v>670.29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3">
        <v>786737.19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3">
        <v>763554.65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3">
        <v>136233.05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3">
        <f>F68</f>
        <v>786737.19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3">
        <f>F69</f>
        <v>763554.65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3">
        <f>F70</f>
        <v>136233.05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4">
        <v>0</v>
      </c>
    </row>
    <row r="75" spans="2:6" ht="30">
      <c r="B75" s="50" t="s">
        <v>99</v>
      </c>
      <c r="C75" s="50" t="s">
        <v>77</v>
      </c>
      <c r="D75" s="51" t="s">
        <v>8</v>
      </c>
      <c r="E75" s="51"/>
      <c r="F75" s="50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2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3">
        <v>2726.1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3">
        <v>160097.81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3">
        <v>179244.23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3">
        <f>14912.46-29758.51</f>
        <v>-14846.05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3">
        <f>F78</f>
        <v>160097.81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3">
        <f>F79</f>
        <v>179244.23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3">
        <f>F80</f>
        <v>-14846.05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3">
        <v>0</v>
      </c>
    </row>
    <row r="85" spans="2:6" ht="30">
      <c r="B85" s="50" t="s">
        <v>111</v>
      </c>
      <c r="C85" s="50" t="s">
        <v>77</v>
      </c>
      <c r="D85" s="51" t="s">
        <v>8</v>
      </c>
      <c r="E85" s="51"/>
      <c r="F85" s="50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5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3">
        <v>4568.87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3">
        <v>94250.06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3">
        <f>103580.57+40.3</f>
        <v>103620.87000000001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3">
        <f>22816.38+23.71</f>
        <v>22840.09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3">
        <f>F88</f>
        <v>94250.06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3">
        <f>F89</f>
        <v>103620.87000000001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3">
        <f>F90</f>
        <v>22840.09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3">
        <v>0</v>
      </c>
    </row>
    <row r="95" spans="2:6" ht="15">
      <c r="B95" s="50" t="s">
        <v>122</v>
      </c>
      <c r="C95" s="50" t="s">
        <v>77</v>
      </c>
      <c r="D95" s="51" t="s">
        <v>8</v>
      </c>
      <c r="E95" s="51"/>
      <c r="F95" s="50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2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3">
        <v>7287.3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3">
        <v>67354.66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3">
        <v>74018.64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3">
        <v>14737.51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3">
        <f>F98</f>
        <v>67354.66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3">
        <f>F99</f>
        <v>74018.64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3">
        <f>F100</f>
        <v>14737.51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4">
        <v>0</v>
      </c>
    </row>
    <row r="105" spans="2:6" ht="15">
      <c r="B105" s="50" t="s">
        <v>133</v>
      </c>
      <c r="C105" s="50" t="s">
        <v>77</v>
      </c>
      <c r="D105" s="51" t="s">
        <v>8</v>
      </c>
      <c r="E105" s="51"/>
      <c r="F105" s="50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2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3">
        <v>83597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3">
        <v>231389.38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3">
        <f>226098.71+105.1+88.75</f>
        <v>226292.56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3">
        <f>54883.81+38.38-1006.24</f>
        <v>53915.95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3">
        <f>F108</f>
        <v>231389.38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3">
        <f>F109</f>
        <v>226292.56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3">
        <f>F110</f>
        <v>53915.95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4">
        <v>0</v>
      </c>
    </row>
    <row r="115" spans="2:6" ht="15">
      <c r="B115" s="56" t="s">
        <v>200</v>
      </c>
      <c r="C115" s="50" t="s">
        <v>77</v>
      </c>
      <c r="D115" s="51" t="s">
        <v>8</v>
      </c>
      <c r="E115" s="51"/>
      <c r="F115" s="50" t="s">
        <v>199</v>
      </c>
    </row>
    <row r="116" spans="2:6" ht="15">
      <c r="B116" s="56" t="s">
        <v>200</v>
      </c>
      <c r="C116" s="9" t="s">
        <v>80</v>
      </c>
      <c r="D116" s="10" t="s">
        <v>8</v>
      </c>
      <c r="E116" s="10"/>
      <c r="F116" s="52" t="s">
        <v>102</v>
      </c>
    </row>
    <row r="117" spans="2:6" ht="15">
      <c r="B117" s="56" t="s">
        <v>200</v>
      </c>
      <c r="C117" s="9" t="s">
        <v>83</v>
      </c>
      <c r="D117" s="10" t="s">
        <v>84</v>
      </c>
      <c r="E117" s="10"/>
      <c r="F117" s="53">
        <v>120.2</v>
      </c>
    </row>
    <row r="118" spans="2:6" ht="15">
      <c r="B118" s="56" t="s">
        <v>200</v>
      </c>
      <c r="C118" s="9" t="s">
        <v>86</v>
      </c>
      <c r="D118" s="10" t="s">
        <v>16</v>
      </c>
      <c r="E118" s="10"/>
      <c r="F118" s="53">
        <v>44021.9</v>
      </c>
    </row>
    <row r="119" spans="2:6" ht="15">
      <c r="B119" s="56" t="s">
        <v>200</v>
      </c>
      <c r="C119" s="9" t="s">
        <v>88</v>
      </c>
      <c r="D119" s="10" t="s">
        <v>16</v>
      </c>
      <c r="E119" s="10"/>
      <c r="F119" s="53">
        <v>33184.54</v>
      </c>
    </row>
    <row r="120" spans="2:6" ht="15">
      <c r="B120" s="56" t="s">
        <v>200</v>
      </c>
      <c r="C120" s="9" t="s">
        <v>90</v>
      </c>
      <c r="D120" s="10" t="s">
        <v>16</v>
      </c>
      <c r="E120" s="10"/>
      <c r="F120" s="53">
        <v>10837.36</v>
      </c>
    </row>
    <row r="121" spans="2:6" ht="30">
      <c r="B121" s="56" t="s">
        <v>200</v>
      </c>
      <c r="C121" s="9" t="s">
        <v>92</v>
      </c>
      <c r="D121" s="10" t="s">
        <v>16</v>
      </c>
      <c r="E121" s="10"/>
      <c r="F121" s="53">
        <v>44021.9</v>
      </c>
    </row>
    <row r="122" spans="2:6" ht="30">
      <c r="B122" s="56" t="s">
        <v>200</v>
      </c>
      <c r="C122" s="9" t="s">
        <v>94</v>
      </c>
      <c r="D122" s="10" t="s">
        <v>16</v>
      </c>
      <c r="E122" s="10"/>
      <c r="F122" s="53">
        <v>33184.54</v>
      </c>
    </row>
    <row r="123" spans="2:6" ht="30">
      <c r="B123" s="56" t="s">
        <v>200</v>
      </c>
      <c r="C123" s="9" t="s">
        <v>96</v>
      </c>
      <c r="D123" s="10" t="s">
        <v>16</v>
      </c>
      <c r="E123" s="10"/>
      <c r="F123" s="53">
        <v>10837.36</v>
      </c>
    </row>
    <row r="124" spans="2:6" ht="30">
      <c r="B124" s="56" t="s">
        <v>200</v>
      </c>
      <c r="C124" s="9" t="s">
        <v>98</v>
      </c>
      <c r="D124" s="10" t="s">
        <v>16</v>
      </c>
      <c r="E124" s="10"/>
      <c r="F124" s="54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7">
        <v>5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7">
        <v>5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7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4">
        <v>100300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8">
        <v>8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8">
        <v>2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4">
        <v>100000</v>
      </c>
    </row>
  </sheetData>
  <sheetProtection/>
  <mergeCells count="37">
    <mergeCell ref="E47:F47"/>
    <mergeCell ref="E21:F21"/>
    <mergeCell ref="E22:F22"/>
    <mergeCell ref="E25:F25"/>
    <mergeCell ref="E26:F26"/>
    <mergeCell ref="E27:F27"/>
    <mergeCell ref="E29:F29"/>
    <mergeCell ref="E30:F30"/>
    <mergeCell ref="E37:F37"/>
    <mergeCell ref="E17:F17"/>
    <mergeCell ref="E18:F18"/>
    <mergeCell ref="E19:F19"/>
    <mergeCell ref="E38:F38"/>
    <mergeCell ref="B28:F28"/>
    <mergeCell ref="E23:F23"/>
    <mergeCell ref="E24:F24"/>
    <mergeCell ref="E20:F20"/>
    <mergeCell ref="B64:F64"/>
    <mergeCell ref="B125:F125"/>
    <mergeCell ref="B130:F130"/>
    <mergeCell ref="E8:F8"/>
    <mergeCell ref="E9:F9"/>
    <mergeCell ref="E11:F11"/>
    <mergeCell ref="E12:F12"/>
    <mergeCell ref="E13:F13"/>
    <mergeCell ref="E14:F14"/>
    <mergeCell ref="B57:F57"/>
    <mergeCell ref="B52:F52"/>
    <mergeCell ref="B2:F2"/>
    <mergeCell ref="B4:F4"/>
    <mergeCell ref="B5:F5"/>
    <mergeCell ref="B10:F10"/>
    <mergeCell ref="E6:F6"/>
    <mergeCell ref="E7:F7"/>
    <mergeCell ref="E46:F46"/>
    <mergeCell ref="E15:F15"/>
    <mergeCell ref="E16:F16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2018-02-28T03:51:04Z</cp:lastPrinted>
  <dcterms:created xsi:type="dcterms:W3CDTF">2018-01-17T04:16:34Z</dcterms:created>
  <dcterms:modified xsi:type="dcterms:W3CDTF">2020-04-06T00:22:52Z</dcterms:modified>
  <cp:category/>
  <cp:version/>
  <cp:contentType/>
  <cp:contentStatus/>
</cp:coreProperties>
</file>