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60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<sst xmlns="http://schemas.openxmlformats.org/spreadsheetml/2006/main" count="408" uniqueCount="210">
  <si>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</si>
  <si>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</si>
  <si>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</si>
  <si>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</si>
  <si>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</si>
  <si>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</si>
  <si>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</si>
  <si>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</si>
  <si>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</si>
  <si>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</si>
  <si>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</si>
  <si>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</si>
  <si>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</si>
  <si>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</si>
  <si>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</si>
  <si>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</si>
  <si>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</si>
  <si>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</si>
  <si>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</si>
  <si>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</si>
  <si>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</si>
  <si>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</si>
  <si>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</si>
  <si>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</si>
  <si>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</si>
  <si>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</si>
  <si>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</si>
  <si>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</si>
  <si>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</si>
  <si>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</si>
  <si>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</si>
  <si>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</si>
  <si>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</si>
  <si>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</si>
  <si>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</si>
  <si>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</si>
  <si>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</si>
  <si>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</si>
  <si>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</si>
  <si>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</si>
  <si>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</si>
  <si>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</si>
  <si>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</si>
  <si>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</si>
  <si>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</si>
  <si>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</si>
  <si>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</si>
  <si>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</si>
  <si>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</si>
  <si>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</si>
  <si>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</si>
  <si>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</si>
  <si>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</si>
  <si>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</si>
  <si>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</si>
  <si>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</si>
  <si>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</si>
  <si>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</si>
  <si>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</si>
  <si>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</si>
  <si>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</si>
  <si>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</si>
  <si>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</si>
  <si>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</si>
  <si>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</si>
  <si>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</si>
  <si>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</si>
  <si>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</si>
  <si>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</si>
  <si>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</si>
  <si>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</si>
  <si>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</si>
  <si>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</si>
  <si>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</si>
  <si>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</si>
  <si>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</si>
  <si>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</si>
  <si>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</si>
  <si>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</si>
  <si>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</si>
  <si>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</si>
  <si>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</si>
  <si>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</si>
  <si>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</si>
  <si>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</si>
  <si>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</si>
  <si>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</si>
  <si>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</si>
  <si>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</si>
  <si>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</si>
  <si>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</si>
  <si>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</si>
  <si>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</si>
  <si>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</si>
  <si>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</si>
  <si>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</si>
  <si>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</si>
  <si>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</si>
  <si>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</si>
  <si>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</si>
  <si>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</si>
  <si>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</si>
  <si>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</si>
  <si>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</si>
  <si>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</si>
  <si>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</si>
  <si>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</si>
  <si>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</si>
  <si>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</si>
  <si>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</si>
  <si>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</si>
  <si>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</si>
  <si>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</si>
  <si>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</si>
  <si>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</si>
  <si>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</si>
  <si>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</si>
  <si>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</si>
  <si>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</si>
  <si>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</si>
  <si>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</si>
  <si>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</si>
  <si>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</si>
  <si>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</si>
  <si>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</si>
  <si>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</si>
  <si>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</si>
  <si>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</si>
  <si>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</si>
  <si>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</si>
  <si>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</si>
  <si>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</si>
  <si>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</si>
  <si>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</si>
  <si>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</si>
  <si>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</si>
  <si>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</si>
  <si>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</si>
  <si>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</si>
  <si>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</si>
  <si>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</si>
  <si>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</si>
  <si>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</si>
  <si>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</si>
  <si>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</si>
  <si>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</si>
  <si>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</si>
  <si>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</si>
  <si>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</si>
  <si>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</si>
  <si>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</si>
  <si>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</si>
  <si>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</si>
  <si>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</si>
  <si>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</si>
  <si>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</si>
  <si>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</si>
  <si>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</si>
  <si>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</si>
  <si>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</si>
  <si>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</si>
  <si>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</si>
  <si>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</si>
  <si>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</si>
  <si>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</si>
  <si>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</si>
  <si>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</si>
  <si>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</si>
  <si>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</si>
  <si>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</si>
  <si>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</si>
  <si>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</si>
  <si>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</si>
  <si>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</si>
  <si>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</si>
  <si>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</si>
  <si>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</si>
  <si>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</si>
  <si>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</si>
  <si>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</si>
  <si>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</si>
  <si>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</si>
  <si>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</si>
  <si>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</si>
  <si>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</si>
  <si>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</si>
  <si>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</si>
  <si>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</si>
  <si>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</si>
  <si>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</si>
  <si>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</si>
  <si>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</si>
  <si>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</si>
  <si>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</si>
  <si>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</si>
  <si>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</si>
  <si>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</si>
  <si>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</si>
  <si>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38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</si>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</sst>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SheetLayoutView="100" zoomScalePageLayoutView="0" workbookViewId="0" topLeftCell="B37">
      <selection activeCell="B37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494235.76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1569738.99</v>
      </c>
      <c r="F14" s="25"/>
      <c r="H14" s="26">
        <f>SUM(E30,E38,E47)</f>
        <v>1906524.6421586273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690685.1556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502316.4768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376737.3576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1584809.85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1576856.51+7953.34</f>
        <v>1584809.85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1584809.85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479164.8999999999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376737.3576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143160.2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11302.12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101719.09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67812.72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52743.23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1084222.578231949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138774.1548346496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370608.05856301537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31058.441736353216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6311.513197930787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532044.1298999999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5426.28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445564.70632667834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64649.64255578582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380915.0637708925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12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12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3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4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4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5">
        <v>509688.76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6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6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7">
        <f>F60+F68+F78+F88+F98-F69-F79-F89-F99+F108-F109+F120</f>
        <v>570878.28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8" t="s">
        <v>76</v>
      </c>
      <c r="C65" s="48" t="s">
        <v>77</v>
      </c>
      <c r="D65" s="49" t="s">
        <v>8</v>
      </c>
      <c r="E65" s="49"/>
      <c r="F65" s="48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0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1">
        <v>1249.22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1">
        <v>1540141.93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1">
        <v>1506518.4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1">
        <v>272488.89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1">
        <v>1540141.93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1">
        <v>1506518.4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1">
        <v>272488.89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1">
        <v>0</v>
      </c>
    </row>
    <row r="75" spans="2:6" ht="30">
      <c r="B75" s="48" t="s">
        <v>99</v>
      </c>
      <c r="C75" s="48" t="s">
        <v>77</v>
      </c>
      <c r="D75" s="49" t="s">
        <v>8</v>
      </c>
      <c r="E75" s="49"/>
      <c r="F75" s="48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0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1">
        <v>7285.5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1">
        <v>456554.67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1">
        <f>451344.1+412.09</f>
        <v>451756.19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1">
        <f>97462.62-376.45</f>
        <v>97086.17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1">
        <v>456554.67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1">
        <v>451756.19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1">
        <v>97086.17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1">
        <v>0</v>
      </c>
    </row>
    <row r="85" spans="2:6" ht="30">
      <c r="B85" s="48" t="s">
        <v>111</v>
      </c>
      <c r="C85" s="48" t="s">
        <v>77</v>
      </c>
      <c r="D85" s="49" t="s">
        <v>8</v>
      </c>
      <c r="E85" s="49"/>
      <c r="F85" s="48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0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1">
        <v>11864.54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1">
        <v>234657.5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1">
        <f>232260.41+197.64</f>
        <v>232458.05000000002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1">
        <f>58267.53-2839.71</f>
        <v>55427.82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1">
        <v>234657.5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1">
        <v>232458.05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1">
        <v>55427.82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1">
        <v>0</v>
      </c>
    </row>
    <row r="95" spans="2:6" ht="15">
      <c r="B95" s="48" t="s">
        <v>122</v>
      </c>
      <c r="C95" s="48" t="s">
        <v>77</v>
      </c>
      <c r="D95" s="49" t="s">
        <v>8</v>
      </c>
      <c r="E95" s="49"/>
      <c r="F95" s="48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0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1">
        <v>18162.41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1">
        <v>173028.54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1">
        <v>170420.35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1">
        <v>43384.01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1">
        <v>173028.54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1">
        <v>170420.35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1">
        <v>43384.01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1">
        <v>0</v>
      </c>
    </row>
    <row r="105" spans="2:6" ht="15">
      <c r="B105" s="48" t="s">
        <v>133</v>
      </c>
      <c r="C105" s="48" t="s">
        <v>77</v>
      </c>
      <c r="D105" s="49" t="s">
        <v>8</v>
      </c>
      <c r="E105" s="49"/>
      <c r="F105" s="48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0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1">
        <v>230616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1">
        <v>522000.85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1">
        <f>523190.84+210.13+389.29</f>
        <v>523790.26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1">
        <f>87823.13-352.12-4728.9</f>
        <v>82742.11000000002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1">
        <v>522000.85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1">
        <v>523790.26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1">
        <v>82742.11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1">
        <v>0</v>
      </c>
    </row>
    <row r="115" spans="2:6" ht="15">
      <c r="B115" s="52" t="s">
        <v>200</v>
      </c>
      <c r="C115" s="48" t="s">
        <v>77</v>
      </c>
      <c r="D115" s="49" t="s">
        <v>8</v>
      </c>
      <c r="E115" s="49"/>
      <c r="F115" s="48" t="s">
        <v>199</v>
      </c>
    </row>
    <row r="116" spans="2:6" ht="15">
      <c r="B116" s="52" t="s">
        <v>201</v>
      </c>
      <c r="C116" s="9" t="s">
        <v>80</v>
      </c>
      <c r="D116" s="10" t="s">
        <v>8</v>
      </c>
      <c r="E116" s="10"/>
      <c r="F116" s="50" t="s">
        <v>102</v>
      </c>
    </row>
    <row r="117" spans="2:6" ht="15">
      <c r="B117" s="52" t="s">
        <v>202</v>
      </c>
      <c r="C117" s="9" t="s">
        <v>83</v>
      </c>
      <c r="D117" s="10" t="s">
        <v>84</v>
      </c>
      <c r="E117" s="10"/>
      <c r="F117" s="51">
        <f>F118/332.43</f>
        <v>241.32157145865295</v>
      </c>
    </row>
    <row r="118" spans="2:6" ht="15">
      <c r="B118" s="52" t="s">
        <v>203</v>
      </c>
      <c r="C118" s="9" t="s">
        <v>86</v>
      </c>
      <c r="D118" s="10" t="s">
        <v>16</v>
      </c>
      <c r="E118" s="10"/>
      <c r="F118" s="51">
        <v>80222.53</v>
      </c>
    </row>
    <row r="119" spans="2:6" ht="15">
      <c r="B119" s="52" t="s">
        <v>204</v>
      </c>
      <c r="C119" s="9" t="s">
        <v>88</v>
      </c>
      <c r="D119" s="10" t="s">
        <v>16</v>
      </c>
      <c r="E119" s="10"/>
      <c r="F119" s="51">
        <v>60473.25</v>
      </c>
    </row>
    <row r="120" spans="2:6" ht="15">
      <c r="B120" s="52" t="s">
        <v>205</v>
      </c>
      <c r="C120" s="9" t="s">
        <v>90</v>
      </c>
      <c r="D120" s="10" t="s">
        <v>16</v>
      </c>
      <c r="E120" s="10"/>
      <c r="F120" s="51">
        <v>19749.28</v>
      </c>
    </row>
    <row r="121" spans="2:6" ht="30">
      <c r="B121" s="52" t="s">
        <v>206</v>
      </c>
      <c r="C121" s="9" t="s">
        <v>92</v>
      </c>
      <c r="D121" s="10" t="s">
        <v>16</v>
      </c>
      <c r="E121" s="10"/>
      <c r="F121" s="51">
        <v>80222.53</v>
      </c>
    </row>
    <row r="122" spans="2:6" ht="30">
      <c r="B122" s="52" t="s">
        <v>207</v>
      </c>
      <c r="C122" s="9" t="s">
        <v>94</v>
      </c>
      <c r="D122" s="10" t="s">
        <v>16</v>
      </c>
      <c r="E122" s="10"/>
      <c r="F122" s="51">
        <v>60473.25</v>
      </c>
    </row>
    <row r="123" spans="2:6" ht="30">
      <c r="B123" s="52" t="s">
        <v>208</v>
      </c>
      <c r="C123" s="9" t="s">
        <v>96</v>
      </c>
      <c r="D123" s="10" t="s">
        <v>16</v>
      </c>
      <c r="E123" s="10"/>
      <c r="F123" s="51">
        <v>19749.28</v>
      </c>
    </row>
    <row r="124" spans="2:6" ht="30">
      <c r="B124" s="52" t="s">
        <v>209</v>
      </c>
      <c r="C124" s="9" t="s">
        <v>98</v>
      </c>
      <c r="D124" s="10" t="s">
        <v>16</v>
      </c>
      <c r="E124" s="10"/>
      <c r="F124" s="51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3">
        <v>10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3">
        <v>10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3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55600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3">
        <v>14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3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1">
        <v>202500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130:F130"/>
    <mergeCell ref="E13:F13"/>
    <mergeCell ref="E14:F14"/>
    <mergeCell ref="E38:F38"/>
    <mergeCell ref="B28:F28"/>
    <mergeCell ref="E23:F23"/>
    <mergeCell ref="E20:F20"/>
    <mergeCell ref="E25:F25"/>
    <mergeCell ref="B125:F125"/>
    <mergeCell ref="E27:F27"/>
    <mergeCell ref="E11:F11"/>
    <mergeCell ref="E12:F12"/>
    <mergeCell ref="B57:F57"/>
    <mergeCell ref="B64:F64"/>
    <mergeCell ref="B52:F52"/>
    <mergeCell ref="E29:F29"/>
    <mergeCell ref="E30:F30"/>
    <mergeCell ref="E37:F37"/>
    <mergeCell ref="E46:F46"/>
    <mergeCell ref="E47:F47"/>
    <mergeCell ref="E19:F19"/>
    <mergeCell ref="E26:F26"/>
    <mergeCell ref="E15:F15"/>
    <mergeCell ref="E16:F16"/>
    <mergeCell ref="E17:F17"/>
    <mergeCell ref="E18:F18"/>
    <mergeCell ref="E21:F21"/>
    <mergeCell ref="E22:F22"/>
    <mergeCell ref="E24:F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2018-03-26T02:58:45Z</cp:lastPrinted>
  <dcterms:created xsi:type="dcterms:W3CDTF">2018-01-17T04:16:34Z</dcterms:created>
  <dcterms:modified xsi:type="dcterms:W3CDTF">2020-04-06T00:30:09Z</dcterms:modified>
  <cp:category/>
  <cp:version/>
  <cp:contentType/>
  <cp:contentStatus/>
</cp:coreProperties>
</file>