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290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<sst xmlns="http://schemas.openxmlformats.org/spreadsheetml/2006/main" count="404" uniqueCount="199">
  <si>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</si>
  <si>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</si>
  <si>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</si>
  <si>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</si>
  <si>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</si>
  <si>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</si>
  <si>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</si>
  <si>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</si>
  <si>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</si>
  <si>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</si>
  <si>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</si>
  <si>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</si>
  <si>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</si>
  <si>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</si>
  <si>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</si>
  <si>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</si>
  <si>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</si>
  <si>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</si>
  <si>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</si>
  <si>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</si>
  <si>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</si>
  <si>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</si>
  <si>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</si>
  <si>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</si>
  <si>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</si>
  <si>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</si>
  <si>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</si>
  <si>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</si>
  <si>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</si>
  <si>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</si>
  <si>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</si>
  <si>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</si>
  <si>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</si>
  <si>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</si>
  <si>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</si>
  <si>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</si>
  <si>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</si>
  <si>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</si>
  <si>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</si>
  <si>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</si>
  <si>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</si>
  <si>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</si>
  <si>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</si>
  <si>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</si>
  <si>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</si>
  <si>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</si>
  <si>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</si>
  <si>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</si>
  <si>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</si>
  <si>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</si>
  <si>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</si>
  <si>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</si>
  <si>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</si>
  <si>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</si>
  <si>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</si>
  <si>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</si>
  <si>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</si>
  <si>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</si>
  <si>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</si>
  <si>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</si>
  <si>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</si>
  <si>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</si>
  <si>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</si>
  <si>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</si>
  <si>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</si>
  <si>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</si>
  <si>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</si>
  <si>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</si>
  <si>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</si>
  <si>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</si>
  <si>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</si>
  <si>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</si>
  <si>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</si>
  <si>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</si>
  <si>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</si>
  <si>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</si>
  <si>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</si>
  <si>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</si>
  <si>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</si>
  <si>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</si>
  <si>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</si>
  <si>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</si>
  <si>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</si>
  <si>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</si>
  <si>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</si>
  <si>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</si>
  <si>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</si>
  <si>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</si>
  <si>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</si>
  <si>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</si>
  <si>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</si>
  <si>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</si>
  <si>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</si>
  <si>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</si>
  <si>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</si>
  <si>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</si>
  <si>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</si>
  <si>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</si>
  <si>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</si>
  <si>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</si>
  <si>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</si>
  <si>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</si>
  <si>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</si>
  <si>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</si>
  <si>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</si>
  <si>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</si>
  <si>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</si>
  <si>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</si>
  <si>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</si>
  <si>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</si>
  <si>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</si>
  <si>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</si>
  <si>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</si>
  <si>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</si>
  <si>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</si>
  <si>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</si>
  <si>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</si>
  <si>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</si>
  <si>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</si>
  <si>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</si>
  <si>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</si>
  <si>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</si>
  <si>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</si>
  <si>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</si>
  <si>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</si>
  <si>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</si>
  <si>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</si>
  <si>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</si>
  <si>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</si>
  <si>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</si>
  <si>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</si>
  <si>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</si>
  <si>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</si>
  <si>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</si>
  <si>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</si>
  <si>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</si>
  <si>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</si>
  <si>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</si>
  <si>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</si>
  <si>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</si>
  <si>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</si>
  <si>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</si>
  <si>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</si>
  <si>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</si>
  <si>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</si>
  <si>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</si>
  <si>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</si>
  <si>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</si>
  <si>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</si>
  <si>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</si>
  <si>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</si>
  <si>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</si>
  <si>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</si>
  <si>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</si>
  <si>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</si>
  <si>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</si>
  <si>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</si>
  <si>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</si>
  <si>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</si>
  <si>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</si>
  <si>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</si>
  <si>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</si>
  <si>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</si>
  <si>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</si>
  <si>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</si>
  <si>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</si>
  <si>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</si>
  <si>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</si>
  <si>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</si>
  <si>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</si>
  <si>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</si>
  <si>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</si>
  <si>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</si>
  <si>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</si>
  <si>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</si>
  <si>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</si>
  <si>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</si>
  <si>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</si>
  <si>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</si>
  <si>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</si>
  <si>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</si>
  <si>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</si>
  <si>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</si>
  <si>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</si>
  <si>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</si>
  <si>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</si>
  <si>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</si>
  <si>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</si>
  <si>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</si>
  <si>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</si>
  <si>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</si>
  <si>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</si>
  <si>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</si>
  <si>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</si>
  <si>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</si>
  <si>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</si>
  <si>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12</t>
  </si>
  <si>
    <t>Обращение с ТКО</t>
  </si>
  <si>
    <t>45.6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</si>
</sst>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99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851562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4" t="s">
        <v>14</v>
      </c>
      <c r="C11" s="4" t="s">
        <v>15</v>
      </c>
      <c r="D11" s="5" t="s">
        <v>16</v>
      </c>
      <c r="E11" s="48">
        <v>0</v>
      </c>
      <c r="F11" s="49"/>
    </row>
    <row r="12" spans="2:6" ht="30">
      <c r="B12" s="4" t="s">
        <v>17</v>
      </c>
      <c r="C12" s="4" t="s">
        <v>18</v>
      </c>
      <c r="D12" s="5" t="s">
        <v>16</v>
      </c>
      <c r="E12" s="48">
        <v>0</v>
      </c>
      <c r="F12" s="49"/>
    </row>
    <row r="13" spans="2:6" ht="15">
      <c r="B13" s="4" t="s">
        <v>19</v>
      </c>
      <c r="C13" s="4" t="s">
        <v>20</v>
      </c>
      <c r="D13" s="5" t="s">
        <v>16</v>
      </c>
      <c r="E13" s="50">
        <v>156744.42</v>
      </c>
      <c r="F13" s="51"/>
    </row>
    <row r="14" spans="2:8" ht="28.5">
      <c r="B14" s="6" t="s">
        <v>21</v>
      </c>
      <c r="C14" s="6" t="s">
        <v>22</v>
      </c>
      <c r="D14" s="7" t="s">
        <v>16</v>
      </c>
      <c r="E14" s="46">
        <v>982387.54</v>
      </c>
      <c r="F14" s="47"/>
      <c r="H14" s="8">
        <f>SUM(E30,E38,E46)</f>
        <v>1111078.5500158907</v>
      </c>
    </row>
    <row r="15" spans="2:6" ht="15">
      <c r="B15" s="4" t="s">
        <v>23</v>
      </c>
      <c r="C15" s="4" t="s">
        <v>24</v>
      </c>
      <c r="D15" s="5" t="s">
        <v>16</v>
      </c>
      <c r="E15" s="50">
        <f>E14*44%</f>
        <v>432250.5176</v>
      </c>
      <c r="F15" s="51"/>
    </row>
    <row r="16" spans="2:6" ht="15">
      <c r="B16" s="4" t="s">
        <v>25</v>
      </c>
      <c r="C16" s="9" t="s">
        <v>26</v>
      </c>
      <c r="D16" s="5" t="s">
        <v>16</v>
      </c>
      <c r="E16" s="50">
        <f>E14*32%</f>
        <v>314364.0128</v>
      </c>
      <c r="F16" s="51"/>
    </row>
    <row r="17" spans="2:6" ht="15">
      <c r="B17" s="4" t="s">
        <v>27</v>
      </c>
      <c r="C17" s="4" t="s">
        <v>28</v>
      </c>
      <c r="D17" s="5" t="s">
        <v>16</v>
      </c>
      <c r="E17" s="50">
        <f>E14*24%</f>
        <v>235773.0096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6">
        <f>SUM(E19:F23)</f>
        <v>996180.48</v>
      </c>
      <c r="F18" s="47"/>
    </row>
    <row r="19" spans="2:6" ht="30">
      <c r="B19" s="4" t="s">
        <v>31</v>
      </c>
      <c r="C19" s="4" t="s">
        <v>32</v>
      </c>
      <c r="D19" s="5" t="s">
        <v>16</v>
      </c>
      <c r="E19" s="50">
        <f>995801.52+378.96</f>
        <v>996180.48</v>
      </c>
      <c r="F19" s="51"/>
    </row>
    <row r="20" spans="2:6" ht="30">
      <c r="B20" s="4" t="s">
        <v>33</v>
      </c>
      <c r="C20" s="4" t="s">
        <v>34</v>
      </c>
      <c r="D20" s="5" t="s">
        <v>16</v>
      </c>
      <c r="E20" s="48">
        <v>0</v>
      </c>
      <c r="F20" s="49"/>
    </row>
    <row r="21" spans="2:6" ht="15">
      <c r="B21" s="4" t="s">
        <v>35</v>
      </c>
      <c r="C21" s="4" t="s">
        <v>36</v>
      </c>
      <c r="D21" s="5" t="s">
        <v>16</v>
      </c>
      <c r="E21" s="48">
        <v>0</v>
      </c>
      <c r="F21" s="49"/>
    </row>
    <row r="22" spans="2:6" ht="15">
      <c r="B22" s="4" t="s">
        <v>37</v>
      </c>
      <c r="C22" s="4" t="s">
        <v>38</v>
      </c>
      <c r="D22" s="5" t="s">
        <v>16</v>
      </c>
      <c r="E22" s="48">
        <v>0</v>
      </c>
      <c r="F22" s="49"/>
    </row>
    <row r="23" spans="2:6" ht="15">
      <c r="B23" s="4" t="s">
        <v>39</v>
      </c>
      <c r="C23" s="4" t="s">
        <v>40</v>
      </c>
      <c r="D23" s="5" t="s">
        <v>16</v>
      </c>
      <c r="E23" s="48">
        <v>0</v>
      </c>
      <c r="F23" s="49"/>
    </row>
    <row r="24" spans="2:6" ht="15">
      <c r="B24" s="6" t="s">
        <v>41</v>
      </c>
      <c r="C24" s="6" t="s">
        <v>42</v>
      </c>
      <c r="D24" s="7" t="s">
        <v>16</v>
      </c>
      <c r="E24" s="46">
        <f>E18</f>
        <v>996180.48</v>
      </c>
      <c r="F24" s="47"/>
    </row>
    <row r="25" spans="2:6" ht="15">
      <c r="B25" s="4" t="s">
        <v>43</v>
      </c>
      <c r="C25" s="4" t="s">
        <v>44</v>
      </c>
      <c r="D25" s="5" t="s">
        <v>16</v>
      </c>
      <c r="E25" s="42">
        <v>0</v>
      </c>
      <c r="F25" s="43"/>
    </row>
    <row r="26" spans="2:6" ht="14.25" customHeight="1">
      <c r="B26" s="4" t="s">
        <v>45</v>
      </c>
      <c r="C26" s="4" t="s">
        <v>46</v>
      </c>
      <c r="D26" s="5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6">
        <f>E13+E14-E24</f>
        <v>142951.47999999998</v>
      </c>
      <c r="F27" s="47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10" t="s">
        <v>50</v>
      </c>
      <c r="C29" s="11" t="s">
        <v>51</v>
      </c>
      <c r="D29" s="12" t="s">
        <v>8</v>
      </c>
      <c r="E29" s="44" t="s">
        <v>187</v>
      </c>
      <c r="F29" s="45"/>
    </row>
    <row r="30" spans="2:6" ht="14.25" customHeight="1">
      <c r="B30" s="10" t="s">
        <v>52</v>
      </c>
      <c r="C30" s="11" t="s">
        <v>53</v>
      </c>
      <c r="D30" s="12" t="s">
        <v>16</v>
      </c>
      <c r="E30" s="54">
        <f>E17</f>
        <v>235773.0096</v>
      </c>
      <c r="F30" s="5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89593.74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7073.19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63658.71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42439.14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33008.22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4" t="s">
        <v>188</v>
      </c>
      <c r="F37" s="45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599926.9644158907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6">
        <v>83771.01170650616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6">
        <v>166356.57332195423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6">
        <v>3695.0867874302517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6">
        <v>342768.6766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6">
        <v>3335.616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4" t="s">
        <v>186</v>
      </c>
      <c r="F45" s="45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275378.576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7">
        <v>36379.310000000005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7">
        <v>238999.266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5">
      <c r="B51" s="30" t="s">
        <v>58</v>
      </c>
      <c r="C51" s="31"/>
      <c r="D51" s="31"/>
      <c r="E51" s="31"/>
      <c r="F51" s="3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0" t="s">
        <v>68</v>
      </c>
      <c r="C56" s="31"/>
      <c r="D56" s="31"/>
      <c r="E56" s="31"/>
      <c r="F56" s="3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327548.31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282752.6800000001</v>
      </c>
    </row>
    <row r="63" spans="2:6" ht="28.5" customHeight="1">
      <c r="B63" s="30" t="s">
        <v>75</v>
      </c>
      <c r="C63" s="31"/>
      <c r="D63" s="31"/>
      <c r="E63" s="31"/>
      <c r="F63" s="3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931.0842857142857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1207375.98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1229855.08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161557.55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1207375.98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1229855.08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161557.55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3266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276038.89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295230.6</f>
        <v>295230.6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28347.82-39489.23</f>
        <v>-11141.410000000003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276038.89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295230.6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-11141.410000000003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8235.27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193789.13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200026.54+1.43</f>
        <v>200027.97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26344.98-351.22</f>
        <v>25993.76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193789.13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200027.97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25993.76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11598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127706.39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134750.67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17644.56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127706.39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134750.67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17644.56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179908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418213.32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428148.28+14.65+31.34</f>
        <v>428194.2700000001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51689.86+134.35-683.82</f>
        <v>51140.39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418213.32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428194.2700000001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51140.39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198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198</v>
      </c>
      <c r="C116" s="4" t="s">
        <v>83</v>
      </c>
      <c r="D116" s="5" t="s">
        <v>84</v>
      </c>
      <c r="E116" s="5"/>
      <c r="F116" s="26">
        <f>F117/332.46</f>
        <v>386.5868375142875</v>
      </c>
    </row>
    <row r="117" spans="2:6" ht="15">
      <c r="B117" s="27" t="s">
        <v>198</v>
      </c>
      <c r="C117" s="4" t="s">
        <v>86</v>
      </c>
      <c r="D117" s="5" t="s">
        <v>16</v>
      </c>
      <c r="E117" s="5"/>
      <c r="F117" s="26">
        <v>128524.66</v>
      </c>
    </row>
    <row r="118" spans="2:6" ht="15">
      <c r="B118" s="27" t="s">
        <v>198</v>
      </c>
      <c r="C118" s="4" t="s">
        <v>88</v>
      </c>
      <c r="D118" s="5" t="s">
        <v>16</v>
      </c>
      <c r="E118" s="5"/>
      <c r="F118" s="26">
        <v>125803.99</v>
      </c>
    </row>
    <row r="119" spans="2:6" ht="15">
      <c r="B119" s="27" t="s">
        <v>198</v>
      </c>
      <c r="C119" s="4" t="s">
        <v>90</v>
      </c>
      <c r="D119" s="5" t="s">
        <v>16</v>
      </c>
      <c r="E119" s="5"/>
      <c r="F119" s="26">
        <v>20139.25</v>
      </c>
    </row>
    <row r="120" spans="2:6" ht="30">
      <c r="B120" s="27" t="s">
        <v>198</v>
      </c>
      <c r="C120" s="4" t="s">
        <v>92</v>
      </c>
      <c r="D120" s="5" t="s">
        <v>16</v>
      </c>
      <c r="E120" s="5"/>
      <c r="F120" s="26">
        <f>F117</f>
        <v>128524.66</v>
      </c>
    </row>
    <row r="121" spans="2:6" ht="30">
      <c r="B121" s="27" t="s">
        <v>198</v>
      </c>
      <c r="C121" s="4" t="s">
        <v>94</v>
      </c>
      <c r="D121" s="5" t="s">
        <v>16</v>
      </c>
      <c r="E121" s="5"/>
      <c r="F121" s="26">
        <f>F118</f>
        <v>125803.99</v>
      </c>
    </row>
    <row r="122" spans="2:6" ht="30">
      <c r="B122" s="27" t="s">
        <v>198</v>
      </c>
      <c r="C122" s="4" t="s">
        <v>96</v>
      </c>
      <c r="D122" s="5" t="s">
        <v>16</v>
      </c>
      <c r="E122" s="5"/>
      <c r="F122" s="26">
        <f>F119</f>
        <v>20139.25</v>
      </c>
    </row>
    <row r="123" spans="2:6" ht="30">
      <c r="B123" s="27" t="s">
        <v>198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0" t="s">
        <v>145</v>
      </c>
      <c r="C124" s="31"/>
      <c r="D124" s="31"/>
      <c r="E124" s="31"/>
      <c r="F124" s="3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3050</v>
      </c>
    </row>
    <row r="129" spans="2:6" ht="28.5" customHeight="1">
      <c r="B129" s="30" t="s">
        <v>151</v>
      </c>
      <c r="C129" s="31"/>
      <c r="D129" s="31"/>
      <c r="E129" s="31"/>
      <c r="F129" s="3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102800</v>
      </c>
    </row>
  </sheetData>
  <sheetProtection/>
  <mergeCells count="37">
    <mergeCell ref="E25:F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1:F11"/>
    <mergeCell ref="E12:F12"/>
    <mergeCell ref="E13:F13"/>
    <mergeCell ref="E14:F14"/>
    <mergeCell ref="E46:F46"/>
    <mergeCell ref="E27:F27"/>
    <mergeCell ref="E38:F38"/>
    <mergeCell ref="B28:F28"/>
    <mergeCell ref="E30:F30"/>
    <mergeCell ref="E26:F26"/>
    <mergeCell ref="B56:F56"/>
    <mergeCell ref="B63:F63"/>
    <mergeCell ref="B51:F51"/>
    <mergeCell ref="E29:F29"/>
    <mergeCell ref="E37:F37"/>
    <mergeCell ref="E45:F45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2021-03-19T04:28:38Z</dcterms:modified>
  <cp:category/>
  <cp:version/>
  <cp:contentType/>
  <cp:contentStatus/>
</cp:coreProperties>
</file>