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50" windowHeight="1045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<sst xmlns="http://schemas.openxmlformats.org/spreadsheetml/2006/main" count="405" uniqueCount="209">
  <si>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</si>
  <si>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</si>
  <si>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</si>
  <si>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</si>
  <si>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</si>
  <si>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</si>
  <si>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</si>
  <si>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</si>
  <si>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</si>
  <si>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</si>
  <si>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</si>
  <si>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</si>
  <si>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</si>
  <si>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</si>
  <si>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</si>
  <si>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</si>
  <si>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</si>
  <si>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</si>
  <si>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</si>
  <si>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</si>
  <si>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</si>
  <si>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</si>
  <si>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</si>
  <si>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</si>
  <si>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</si>
  <si>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</si>
  <si>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</si>
  <si>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</si>
  <si>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</si>
  <si>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</si>
  <si>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</si>
  <si>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</si>
  <si>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</si>
  <si>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</si>
  <si>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</si>
  <si>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</si>
  <si>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</si>
  <si>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</si>
  <si>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</si>
  <si>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</si>
  <si>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</si>
  <si>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</si>
  <si>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</si>
  <si>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</si>
  <si>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</si>
  <si>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</si>
  <si>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</si>
  <si>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</si>
  <si>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</si>
  <si>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</si>
  <si>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</si>
  <si>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</si>
  <si>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</si>
  <si>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</si>
  <si>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</si>
  <si>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</si>
  <si>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</si>
  <si>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</si>
  <si>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</si>
  <si>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</si>
  <si>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</si>
  <si>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</si>
  <si>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</si>
  <si>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</si>
  <si>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</si>
  <si>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</si>
  <si>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</si>
  <si>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</si>
  <si>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</si>
  <si>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</si>
  <si>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</si>
  <si>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</si>
  <si>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</si>
  <si>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</si>
  <si>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</si>
  <si>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</si>
  <si>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</si>
  <si>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</si>
  <si>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</si>
  <si>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</si>
  <si>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</si>
  <si>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</si>
  <si>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</si>
  <si>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</si>
  <si>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</si>
  <si>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</si>
  <si>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</si>
  <si>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</si>
  <si>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</si>
  <si>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</si>
  <si>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</si>
  <si>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</si>
  <si>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</si>
  <si>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</si>
  <si>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</si>
  <si>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</si>
  <si>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</si>
  <si>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</si>
  <si>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</si>
  <si>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</si>
  <si>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</si>
  <si>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</si>
  <si>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</si>
  <si>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</si>
  <si>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</si>
  <si>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</si>
  <si>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</si>
  <si>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</si>
  <si>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</si>
  <si>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</si>
  <si>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</si>
  <si>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</si>
  <si>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</si>
  <si>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</si>
  <si>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</si>
  <si>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</si>
  <si>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</si>
  <si>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</si>
  <si>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</si>
  <si>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</si>
  <si>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</si>
  <si>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</si>
  <si>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</si>
  <si>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</si>
  <si>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</si>
  <si>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</si>
  <si>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</si>
  <si>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</si>
  <si>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</si>
  <si>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</si>
  <si>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</si>
  <si>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</si>
  <si>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</si>
  <si>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</si>
  <si>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</si>
  <si>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</si>
  <si>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</si>
  <si>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</si>
  <si>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</si>
  <si>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</si>
  <si>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</si>
  <si>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</si>
  <si>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</si>
  <si>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</si>
  <si>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</si>
  <si>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</si>
  <si>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</si>
  <si>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</si>
  <si>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</si>
  <si>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</si>
  <si>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</si>
  <si>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</si>
  <si>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</si>
  <si>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</si>
  <si>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</si>
  <si>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</si>
  <si>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</si>
  <si>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</si>
  <si>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</si>
  <si>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</si>
  <si>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</si>
  <si>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</si>
  <si>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</si>
  <si>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</si>
  <si>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</si>
  <si>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</si>
  <si>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</si>
  <si>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</si>
  <si>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</si>
  <si>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</si>
  <si>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</si>
  <si>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</si>
  <si>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</si>
  <si>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</si>
  <si>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</si>
  <si>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</si>
  <si>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</si>
  <si>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</si>
  <si>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</si>
  <si>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</si>
  <si>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</si>
  <si>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</si>
  <si>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</si>
  <si>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</si>
  <si>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</si>
  <si>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</si>
  <si>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</si>
  <si>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</si>
  <si>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</si>
  <si>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</si>
  <si>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</si>
  <si>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</si>
  <si>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</si>
  <si>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</si>
  <si>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</si>
  <si>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</si>
  <si>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18а</t>
  </si>
  <si>
    <t>по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</si>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</sst>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">
      <selection activeCell="D42" sqref="D42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40" t="s">
        <v>13</v>
      </c>
      <c r="C10" s="41"/>
      <c r="D10" s="41"/>
      <c r="E10" s="41"/>
      <c r="F10" s="42"/>
    </row>
    <row r="11" spans="2:6" ht="15">
      <c r="B11" s="4" t="s">
        <v>14</v>
      </c>
      <c r="C11" s="4" t="s">
        <v>15</v>
      </c>
      <c r="D11" s="5" t="s">
        <v>16</v>
      </c>
      <c r="E11" s="28">
        <v>0</v>
      </c>
      <c r="F11" s="29"/>
    </row>
    <row r="12" spans="2:6" ht="30">
      <c r="B12" s="4" t="s">
        <v>17</v>
      </c>
      <c r="C12" s="4" t="s">
        <v>18</v>
      </c>
      <c r="D12" s="5" t="s">
        <v>16</v>
      </c>
      <c r="E12" s="28">
        <v>0</v>
      </c>
      <c r="F12" s="29"/>
    </row>
    <row r="13" spans="2:6" ht="15">
      <c r="B13" s="4" t="s">
        <v>19</v>
      </c>
      <c r="C13" s="4" t="s">
        <v>20</v>
      </c>
      <c r="D13" s="5" t="s">
        <v>16</v>
      </c>
      <c r="E13" s="30">
        <v>89745.55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32">
        <v>915024.96</v>
      </c>
      <c r="F14" s="33"/>
      <c r="H14" s="8">
        <f>SUM(E30,E38,E46)</f>
        <v>1144007.309002039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402610.9824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292807.9872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219605.99039999998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32">
        <f>SUM(E19:F22)</f>
        <v>889022.44</v>
      </c>
      <c r="F18" s="33"/>
    </row>
    <row r="19" spans="2:6" ht="30">
      <c r="B19" s="4" t="s">
        <v>31</v>
      </c>
      <c r="C19" s="4" t="s">
        <v>32</v>
      </c>
      <c r="D19" s="5" t="s">
        <v>16</v>
      </c>
      <c r="E19" s="30">
        <f>888986.83+35.61</f>
        <v>889022.44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28">
        <v>0</v>
      </c>
      <c r="F20" s="29"/>
    </row>
    <row r="21" spans="2:6" ht="15">
      <c r="B21" s="4" t="s">
        <v>35</v>
      </c>
      <c r="C21" s="4" t="s">
        <v>36</v>
      </c>
      <c r="D21" s="5" t="s">
        <v>16</v>
      </c>
      <c r="E21" s="28">
        <v>0</v>
      </c>
      <c r="F21" s="29"/>
    </row>
    <row r="22" spans="2:6" ht="15">
      <c r="B22" s="4" t="s">
        <v>37</v>
      </c>
      <c r="C22" s="4" t="s">
        <v>38</v>
      </c>
      <c r="D22" s="5" t="s">
        <v>16</v>
      </c>
      <c r="E22" s="28">
        <v>0</v>
      </c>
      <c r="F22" s="29"/>
    </row>
    <row r="23" spans="2:6" ht="15">
      <c r="B23" s="4" t="s">
        <v>39</v>
      </c>
      <c r="C23" s="4" t="s">
        <v>40</v>
      </c>
      <c r="D23" s="5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889022.44</v>
      </c>
      <c r="F24" s="33"/>
    </row>
    <row r="25" spans="2:6" ht="15">
      <c r="B25" s="4" t="s">
        <v>43</v>
      </c>
      <c r="C25" s="4" t="s">
        <v>44</v>
      </c>
      <c r="D25" s="5" t="s">
        <v>16</v>
      </c>
      <c r="E25" s="34">
        <v>0</v>
      </c>
      <c r="F25" s="35"/>
    </row>
    <row r="26" spans="2:6" ht="14.25" customHeight="1">
      <c r="B26" s="4" t="s">
        <v>45</v>
      </c>
      <c r="C26" s="4" t="s">
        <v>46</v>
      </c>
      <c r="D26" s="5" t="s">
        <v>16</v>
      </c>
      <c r="E26" s="34">
        <v>0</v>
      </c>
      <c r="F26" s="35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115748.07000000007</v>
      </c>
      <c r="F27" s="33"/>
    </row>
    <row r="28" spans="2:6" ht="29.25" customHeight="1">
      <c r="B28" s="40" t="s">
        <v>49</v>
      </c>
      <c r="C28" s="41"/>
      <c r="D28" s="41"/>
      <c r="E28" s="41"/>
      <c r="F28" s="42"/>
    </row>
    <row r="29" spans="2:6" ht="31.5" customHeight="1">
      <c r="B29" s="10" t="s">
        <v>50</v>
      </c>
      <c r="C29" s="11" t="s">
        <v>51</v>
      </c>
      <c r="D29" s="12" t="s">
        <v>8</v>
      </c>
      <c r="E29" s="36" t="s">
        <v>187</v>
      </c>
      <c r="F29" s="37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219605.99039999998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83450.28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6588.18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59293.62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39529.08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30744.84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6" t="s">
        <v>188</v>
      </c>
      <c r="F37" s="37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644022.1076020389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5">
        <v>80555.0099124439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5">
        <v>195051.36648285255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5">
        <v>3444.4832067424204</v>
      </c>
    </row>
    <row r="43" spans="2:6" ht="35.2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55">
        <v>361861.85599999997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5">
        <v>3109.392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6" t="s">
        <v>186</v>
      </c>
      <c r="F45" s="37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280379.21100000007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4">
        <v>36341.54000000001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4">
        <v>244037.67100000006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40" t="s">
        <v>58</v>
      </c>
      <c r="C51" s="41"/>
      <c r="D51" s="41"/>
      <c r="E51" s="41"/>
      <c r="F51" s="42"/>
    </row>
    <row r="52" spans="2:6" ht="15">
      <c r="B52" s="4" t="s">
        <v>59</v>
      </c>
      <c r="C52" s="4" t="s">
        <v>60</v>
      </c>
      <c r="D52" s="5" t="s">
        <v>61</v>
      </c>
      <c r="E52" s="5"/>
      <c r="F52" s="16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6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6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6">
        <v>0</v>
      </c>
    </row>
    <row r="56" spans="2:6" ht="15">
      <c r="B56" s="40" t="s">
        <v>68</v>
      </c>
      <c r="C56" s="41"/>
      <c r="D56" s="41"/>
      <c r="E56" s="41"/>
      <c r="F56" s="42"/>
    </row>
    <row r="57" spans="2:6" ht="15">
      <c r="B57" s="4" t="s">
        <v>69</v>
      </c>
      <c r="C57" s="4" t="s">
        <v>15</v>
      </c>
      <c r="D57" s="5" t="s">
        <v>16</v>
      </c>
      <c r="E57" s="5"/>
      <c r="F57" s="17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7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8">
        <v>218632.53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19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19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0">
        <f>F59+F67+F77+F87+F97-F68-F78-F88-F98+F107-F108+F119</f>
        <v>278292.61000000016</v>
      </c>
    </row>
    <row r="63" spans="2:6" ht="28.5" customHeight="1">
      <c r="B63" s="40" t="s">
        <v>75</v>
      </c>
      <c r="C63" s="41"/>
      <c r="D63" s="41"/>
      <c r="E63" s="41"/>
      <c r="F63" s="42"/>
    </row>
    <row r="64" spans="2:6" ht="15">
      <c r="B64" s="21" t="s">
        <v>76</v>
      </c>
      <c r="C64" s="21" t="s">
        <v>77</v>
      </c>
      <c r="D64" s="22" t="s">
        <v>8</v>
      </c>
      <c r="E64" s="22"/>
      <c r="F64" s="21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3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4">
        <v>917.8561729323307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4">
        <v>1180537.95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4">
        <v>1155792.23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4">
        <v>137433.37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4">
        <f>F67</f>
        <v>1180537.95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4">
        <f>F68</f>
        <v>1155792.23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4">
        <f>F69</f>
        <v>137433.37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4">
        <v>0</v>
      </c>
    </row>
    <row r="74" spans="2:6" ht="30">
      <c r="B74" s="21" t="s">
        <v>99</v>
      </c>
      <c r="C74" s="21" t="s">
        <v>77</v>
      </c>
      <c r="D74" s="22" t="s">
        <v>8</v>
      </c>
      <c r="E74" s="22"/>
      <c r="F74" s="21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3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4">
        <v>3643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4">
        <v>284870.34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4">
        <v>279538.63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4">
        <f>33651.09-5246.58</f>
        <v>28404.509999999995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4">
        <f>F77</f>
        <v>284870.34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4">
        <f>F78</f>
        <v>279538.63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4">
        <f>F79</f>
        <v>28404.509999999995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4">
        <v>0</v>
      </c>
    </row>
    <row r="84" spans="2:6" ht="30">
      <c r="B84" s="21" t="s">
        <v>111</v>
      </c>
      <c r="C84" s="21" t="s">
        <v>77</v>
      </c>
      <c r="D84" s="22" t="s">
        <v>8</v>
      </c>
      <c r="E84" s="22"/>
      <c r="F84" s="21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3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4">
        <f>5753.04</f>
        <v>5753.04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4">
        <v>187247.12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4">
        <v>181552.33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4">
        <f>29257.67-3185.23</f>
        <v>26072.44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4">
        <f>F87</f>
        <v>187247.12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4">
        <f>F88</f>
        <v>181552.33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4">
        <f>F89</f>
        <v>26072.44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4">
        <v>0</v>
      </c>
    </row>
    <row r="94" spans="2:6" ht="15">
      <c r="B94" s="21" t="s">
        <v>122</v>
      </c>
      <c r="C94" s="21" t="s">
        <v>77</v>
      </c>
      <c r="D94" s="22" t="s">
        <v>8</v>
      </c>
      <c r="E94" s="22"/>
      <c r="F94" s="21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3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4">
        <v>9307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4">
        <v>126689.12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4">
        <v>122137.38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4">
        <v>21413.14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4">
        <f>F97</f>
        <v>126689.12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4">
        <f>F98</f>
        <v>122137.38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4">
        <f>F99</f>
        <v>21413.14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4">
        <v>0</v>
      </c>
    </row>
    <row r="104" spans="2:6" ht="15">
      <c r="B104" s="21" t="s">
        <v>133</v>
      </c>
      <c r="C104" s="21" t="s">
        <v>77</v>
      </c>
      <c r="D104" s="22" t="s">
        <v>8</v>
      </c>
      <c r="E104" s="22"/>
      <c r="F104" s="21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3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4">
        <v>171096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4">
        <v>381054.75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4">
        <f>382150.12+0.85</f>
        <v>382150.97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4">
        <f>30087.3-147.96-2771.04</f>
        <v>27168.3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4">
        <f>F107</f>
        <v>381054.75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4">
        <f>F108</f>
        <v>382150.97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4">
        <f>F109</f>
        <v>27168.3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4">
        <v>0</v>
      </c>
    </row>
    <row r="114" spans="2:6" ht="15">
      <c r="B114" s="25" t="s">
        <v>199</v>
      </c>
      <c r="C114" s="21" t="s">
        <v>77</v>
      </c>
      <c r="D114" s="22" t="s">
        <v>8</v>
      </c>
      <c r="E114" s="22"/>
      <c r="F114" s="21" t="s">
        <v>198</v>
      </c>
    </row>
    <row r="115" spans="2:6" ht="15">
      <c r="B115" s="25" t="s">
        <v>200</v>
      </c>
      <c r="C115" s="4" t="s">
        <v>80</v>
      </c>
      <c r="D115" s="5" t="s">
        <v>8</v>
      </c>
      <c r="E115" s="5"/>
      <c r="F115" s="23" t="s">
        <v>102</v>
      </c>
    </row>
    <row r="116" spans="2:6" ht="15">
      <c r="B116" s="25" t="s">
        <v>201</v>
      </c>
      <c r="C116" s="4" t="s">
        <v>83</v>
      </c>
      <c r="D116" s="5" t="s">
        <v>84</v>
      </c>
      <c r="E116" s="5"/>
      <c r="F116" s="24">
        <f>F117/332.46</f>
        <v>435.3478613968598</v>
      </c>
    </row>
    <row r="117" spans="2:6" ht="15">
      <c r="B117" s="25" t="s">
        <v>202</v>
      </c>
      <c r="C117" s="4" t="s">
        <v>86</v>
      </c>
      <c r="D117" s="5" t="s">
        <v>16</v>
      </c>
      <c r="E117" s="5"/>
      <c r="F117" s="24">
        <v>144735.75</v>
      </c>
    </row>
    <row r="118" spans="2:6" ht="15">
      <c r="B118" s="25" t="s">
        <v>203</v>
      </c>
      <c r="C118" s="4" t="s">
        <v>88</v>
      </c>
      <c r="D118" s="5" t="s">
        <v>16</v>
      </c>
      <c r="E118" s="5"/>
      <c r="F118" s="24">
        <v>141671.92</v>
      </c>
    </row>
    <row r="119" spans="2:6" ht="15">
      <c r="B119" s="25" t="s">
        <v>204</v>
      </c>
      <c r="C119" s="4" t="s">
        <v>90</v>
      </c>
      <c r="D119" s="5" t="s">
        <v>16</v>
      </c>
      <c r="E119" s="5"/>
      <c r="F119" s="24">
        <v>20432.34</v>
      </c>
    </row>
    <row r="120" spans="2:6" ht="30">
      <c r="B120" s="25" t="s">
        <v>205</v>
      </c>
      <c r="C120" s="4" t="s">
        <v>92</v>
      </c>
      <c r="D120" s="5" t="s">
        <v>16</v>
      </c>
      <c r="E120" s="5"/>
      <c r="F120" s="24">
        <f>F117</f>
        <v>144735.75</v>
      </c>
    </row>
    <row r="121" spans="2:6" ht="30">
      <c r="B121" s="25" t="s">
        <v>206</v>
      </c>
      <c r="C121" s="4" t="s">
        <v>94</v>
      </c>
      <c r="D121" s="5" t="s">
        <v>16</v>
      </c>
      <c r="E121" s="5"/>
      <c r="F121" s="24">
        <f>F118</f>
        <v>141671.92</v>
      </c>
    </row>
    <row r="122" spans="2:6" ht="30">
      <c r="B122" s="25" t="s">
        <v>207</v>
      </c>
      <c r="C122" s="4" t="s">
        <v>96</v>
      </c>
      <c r="D122" s="5" t="s">
        <v>16</v>
      </c>
      <c r="E122" s="5"/>
      <c r="F122" s="24">
        <f>F119</f>
        <v>20432.34</v>
      </c>
    </row>
    <row r="123" spans="2:6" ht="30">
      <c r="B123" s="25" t="s">
        <v>208</v>
      </c>
      <c r="C123" s="4" t="s">
        <v>98</v>
      </c>
      <c r="D123" s="5" t="s">
        <v>16</v>
      </c>
      <c r="E123" s="5"/>
      <c r="F123" s="24">
        <v>0</v>
      </c>
    </row>
    <row r="124" spans="2:6" ht="15">
      <c r="B124" s="40" t="s">
        <v>145</v>
      </c>
      <c r="C124" s="41"/>
      <c r="D124" s="41"/>
      <c r="E124" s="41"/>
      <c r="F124" s="4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6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6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6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4">
        <v>10500</v>
      </c>
    </row>
    <row r="129" spans="2:6" ht="28.5" customHeight="1">
      <c r="B129" s="40" t="s">
        <v>151</v>
      </c>
      <c r="C129" s="41"/>
      <c r="D129" s="41"/>
      <c r="E129" s="41"/>
      <c r="F129" s="4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3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4">
        <v>100410</v>
      </c>
    </row>
  </sheetData>
  <sheetProtection/>
  <mergeCells count="37">
    <mergeCell ref="B124:F124"/>
    <mergeCell ref="B129:F129"/>
    <mergeCell ref="B2:F2"/>
    <mergeCell ref="B4:F4"/>
    <mergeCell ref="B5:F5"/>
    <mergeCell ref="B10:F10"/>
    <mergeCell ref="E6:F6"/>
    <mergeCell ref="E7:F7"/>
    <mergeCell ref="E13:F13"/>
    <mergeCell ref="E14:F14"/>
    <mergeCell ref="B56:F56"/>
    <mergeCell ref="B63:F63"/>
    <mergeCell ref="E8:F8"/>
    <mergeCell ref="E9:F9"/>
    <mergeCell ref="E11:F11"/>
    <mergeCell ref="E12:F12"/>
    <mergeCell ref="B51:F51"/>
    <mergeCell ref="E29:F29"/>
    <mergeCell ref="E30:F30"/>
    <mergeCell ref="E37:F37"/>
    <mergeCell ref="E23:F23"/>
    <mergeCell ref="E24:F24"/>
    <mergeCell ref="E25:F25"/>
    <mergeCell ref="E26:F26"/>
    <mergeCell ref="E45:F45"/>
    <mergeCell ref="E46:F46"/>
    <mergeCell ref="E27:F27"/>
    <mergeCell ref="E38:F38"/>
    <mergeCell ref="B28:F28"/>
    <mergeCell ref="E21:F21"/>
    <mergeCell ref="E22:F22"/>
    <mergeCell ref="E15:F15"/>
    <mergeCell ref="E16:F16"/>
    <mergeCell ref="E17:F17"/>
    <mergeCell ref="E18:F18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2018-03-13T07:27:03Z</cp:lastPrinted>
  <dcterms:created xsi:type="dcterms:W3CDTF">2018-01-17T04:16:34Z</dcterms:created>
  <dcterms:modified xsi:type="dcterms:W3CDTF">2021-03-19T05:47:23Z</dcterms:modified>
  <cp:category/>
  <cp:version/>
  <cp:contentType/>
  <cp:contentStatus/>
</cp:coreProperties>
</file>