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1415" windowHeight="1062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<sst xmlns="http://schemas.openxmlformats.org/spreadsheetml/2006/main" count="404" uniqueCount="208">
  <si>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</si>
  <si>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</si>
  <si>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</si>
  <si>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</si>
  <si>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</si>
  <si>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</si>
  <si>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</si>
  <si>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</si>
  <si>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</si>
  <si>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</si>
  <si>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</si>
  <si>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</si>
  <si>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</si>
  <si>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</si>
  <si>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</si>
  <si>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</si>
  <si>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</si>
  <si>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</si>
  <si>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</si>
  <si>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</si>
  <si>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</si>
  <si>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</si>
  <si>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</si>
  <si>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</si>
  <si>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</si>
  <si>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</si>
  <si>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</si>
  <si>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</si>
  <si>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</si>
  <si>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</si>
  <si>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</si>
  <si>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</si>
  <si>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</si>
  <si>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</si>
  <si>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</si>
  <si>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</si>
  <si>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</si>
  <si>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</si>
  <si>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</si>
  <si>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</si>
  <si>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</si>
  <si>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</si>
  <si>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</si>
  <si>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</si>
  <si>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</si>
  <si>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</si>
  <si>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</si>
  <si>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</si>
  <si>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</si>
  <si>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</si>
  <si>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</si>
  <si>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</si>
  <si>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</si>
  <si>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</si>
  <si>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</si>
  <si>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</si>
  <si>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</si>
  <si>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</si>
  <si>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</si>
  <si>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</si>
  <si>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</si>
  <si>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</si>
  <si>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</si>
  <si>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</si>
  <si>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</si>
  <si>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</si>
  <si>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</si>
  <si>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</si>
  <si>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</si>
  <si>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</si>
  <si>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</si>
  <si>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</si>
  <si>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</si>
  <si>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</si>
  <si>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</si>
  <si>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</si>
  <si>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</si>
  <si>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</si>
  <si>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</si>
  <si>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</si>
  <si>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</si>
  <si>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</si>
  <si>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</si>
  <si>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</si>
  <si>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</si>
  <si>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</si>
  <si>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</si>
  <si>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</si>
  <si>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</si>
  <si>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</si>
  <si>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</si>
  <si>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</si>
  <si>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</si>
  <si>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</si>
  <si>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</si>
  <si>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</si>
  <si>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</si>
  <si>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</si>
  <si>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</si>
  <si>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</si>
  <si>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</si>
  <si>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</si>
  <si>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</si>
  <si>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</si>
  <si>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</si>
  <si>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</si>
  <si>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</si>
  <si>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</si>
  <si>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</si>
  <si>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</si>
  <si>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</si>
  <si>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</si>
  <si>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</si>
  <si>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</si>
  <si>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</si>
  <si>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</si>
  <si>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</si>
  <si>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</si>
  <si>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</si>
  <si>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</si>
  <si>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</si>
  <si>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</si>
  <si>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</si>
  <si>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</si>
  <si>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</si>
  <si>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</si>
  <si>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</si>
  <si>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</si>
  <si>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</si>
  <si>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</si>
  <si>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</si>
  <si>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</si>
  <si>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</si>
  <si>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</si>
  <si>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</si>
  <si>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</si>
  <si>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</si>
  <si>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</si>
  <si>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</si>
  <si>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</si>
  <si>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</si>
  <si>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</si>
  <si>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</si>
  <si>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</si>
  <si>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</si>
  <si>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</si>
  <si>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</si>
  <si>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</si>
  <si>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</si>
  <si>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</si>
  <si>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</si>
  <si>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</si>
  <si>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</si>
  <si>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</si>
  <si>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</si>
  <si>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</si>
  <si>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</si>
  <si>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</si>
  <si>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</si>
  <si>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</si>
  <si>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</si>
  <si>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</si>
  <si>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</si>
  <si>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</si>
  <si>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</si>
  <si>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</si>
  <si>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</si>
  <si>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</si>
  <si>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</si>
  <si>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</si>
  <si>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</si>
  <si>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</si>
  <si>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</si>
  <si>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</si>
  <si>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</si>
  <si>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</si>
  <si>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</si>
  <si>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</si>
  <si>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</si>
  <si>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</si>
  <si>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</si>
  <si>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</si>
  <si>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</si>
  <si>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</si>
  <si>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</si>
  <si>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</si>
  <si>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</si>
  <si>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</si>
  <si>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</si>
  <si>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</si>
  <si>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</si>
  <si>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</si>
  <si>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</si>
  <si>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</si>
  <si>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</si>
  <si>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</si>
  <si>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36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</si>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</sst>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4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00390625" style="1" customWidth="1"/>
    <col min="9" max="16384" width="9.140625" style="1" customWidth="1"/>
  </cols>
  <sheetData>
    <row r="1" ht="6" customHeight="1"/>
    <row r="2" spans="2:6" ht="28.5" customHeight="1">
      <c r="B2" s="33" t="s">
        <v>0</v>
      </c>
      <c r="C2" s="33"/>
      <c r="D2" s="33"/>
      <c r="E2" s="33"/>
      <c r="F2" s="33"/>
    </row>
    <row r="3" spans="2:6" ht="6" customHeight="1">
      <c r="B3" s="2"/>
      <c r="C3" s="2"/>
      <c r="D3" s="2"/>
      <c r="E3" s="2"/>
      <c r="F3" s="2"/>
    </row>
    <row r="4" spans="2:6" ht="15">
      <c r="B4" s="34" t="s">
        <v>196</v>
      </c>
      <c r="C4" s="34"/>
      <c r="D4" s="34"/>
      <c r="E4" s="34"/>
      <c r="F4" s="34"/>
    </row>
    <row r="5" spans="2:6" ht="15">
      <c r="B5" s="35" t="s">
        <v>1</v>
      </c>
      <c r="C5" s="35"/>
      <c r="D5" s="35"/>
      <c r="E5" s="35"/>
      <c r="F5" s="35"/>
    </row>
    <row r="6" spans="2:6" ht="15">
      <c r="B6" s="3" t="s">
        <v>2</v>
      </c>
      <c r="C6" s="3" t="s">
        <v>3</v>
      </c>
      <c r="D6" s="3" t="s">
        <v>4</v>
      </c>
      <c r="E6" s="39" t="s">
        <v>5</v>
      </c>
      <c r="F6" s="40"/>
    </row>
    <row r="7" spans="2:6" ht="15">
      <c r="B7" s="4" t="s">
        <v>6</v>
      </c>
      <c r="C7" s="4" t="s">
        <v>7</v>
      </c>
      <c r="D7" s="5" t="s">
        <v>8</v>
      </c>
      <c r="E7" s="41">
        <v>44286</v>
      </c>
      <c r="F7" s="42"/>
    </row>
    <row r="8" spans="2:6" ht="15">
      <c r="B8" s="4" t="s">
        <v>9</v>
      </c>
      <c r="C8" s="4" t="s">
        <v>10</v>
      </c>
      <c r="D8" s="5" t="s">
        <v>8</v>
      </c>
      <c r="E8" s="43">
        <v>43831</v>
      </c>
      <c r="F8" s="44"/>
    </row>
    <row r="9" spans="2:6" ht="15">
      <c r="B9" s="4" t="s">
        <v>11</v>
      </c>
      <c r="C9" s="4" t="s">
        <v>12</v>
      </c>
      <c r="D9" s="5" t="s">
        <v>8</v>
      </c>
      <c r="E9" s="43">
        <v>44196</v>
      </c>
      <c r="F9" s="44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1">
        <v>0</v>
      </c>
      <c r="F11" s="32"/>
    </row>
    <row r="12" spans="2:6" ht="30">
      <c r="B12" s="4" t="s">
        <v>17</v>
      </c>
      <c r="C12" s="4" t="s">
        <v>18</v>
      </c>
      <c r="D12" s="5" t="s">
        <v>16</v>
      </c>
      <c r="E12" s="31">
        <v>0</v>
      </c>
      <c r="F12" s="32"/>
    </row>
    <row r="13" spans="2:6" ht="15">
      <c r="B13" s="4" t="s">
        <v>19</v>
      </c>
      <c r="C13" s="4" t="s">
        <v>20</v>
      </c>
      <c r="D13" s="5" t="s">
        <v>16</v>
      </c>
      <c r="E13" s="55">
        <v>104183.82</v>
      </c>
      <c r="F13" s="56"/>
    </row>
    <row r="14" spans="2:8" ht="28.5">
      <c r="B14" s="6" t="s">
        <v>21</v>
      </c>
      <c r="C14" s="6" t="s">
        <v>22</v>
      </c>
      <c r="D14" s="7" t="s">
        <v>16</v>
      </c>
      <c r="E14" s="49">
        <v>1190000.13</v>
      </c>
      <c r="F14" s="50"/>
      <c r="H14" s="8">
        <f>SUM(E30,E38,E46)</f>
        <v>1327445.3387331571</v>
      </c>
    </row>
    <row r="15" spans="2:6" ht="15">
      <c r="B15" s="4" t="s">
        <v>23</v>
      </c>
      <c r="C15" s="4" t="s">
        <v>24</v>
      </c>
      <c r="D15" s="5" t="s">
        <v>16</v>
      </c>
      <c r="E15" s="55">
        <f>E14*44%</f>
        <v>523600.0572</v>
      </c>
      <c r="F15" s="56"/>
    </row>
    <row r="16" spans="2:6" ht="15">
      <c r="B16" s="4" t="s">
        <v>25</v>
      </c>
      <c r="C16" s="9" t="s">
        <v>26</v>
      </c>
      <c r="D16" s="5" t="s">
        <v>16</v>
      </c>
      <c r="E16" s="55">
        <f>E14*32%</f>
        <v>380800.0416</v>
      </c>
      <c r="F16" s="56"/>
    </row>
    <row r="17" spans="2:6" ht="15">
      <c r="B17" s="4" t="s">
        <v>27</v>
      </c>
      <c r="C17" s="4" t="s">
        <v>28</v>
      </c>
      <c r="D17" s="5" t="s">
        <v>16</v>
      </c>
      <c r="E17" s="55">
        <f>E14*24%</f>
        <v>285600.03119999997</v>
      </c>
      <c r="F17" s="56"/>
    </row>
    <row r="18" spans="2:6" ht="15">
      <c r="B18" s="6" t="s">
        <v>29</v>
      </c>
      <c r="C18" s="6" t="s">
        <v>30</v>
      </c>
      <c r="D18" s="7" t="s">
        <v>16</v>
      </c>
      <c r="E18" s="49">
        <f>SUM(E19:F23)</f>
        <v>1196002.59</v>
      </c>
      <c r="F18" s="50"/>
    </row>
    <row r="19" spans="2:6" ht="30">
      <c r="B19" s="4" t="s">
        <v>31</v>
      </c>
      <c r="C19" s="4" t="s">
        <v>32</v>
      </c>
      <c r="D19" s="5" t="s">
        <v>16</v>
      </c>
      <c r="E19" s="55">
        <f>1195904.22+98.37</f>
        <v>1196002.59</v>
      </c>
      <c r="F19" s="56"/>
    </row>
    <row r="20" spans="2:6" ht="30">
      <c r="B20" s="4" t="s">
        <v>33</v>
      </c>
      <c r="C20" s="4" t="s">
        <v>34</v>
      </c>
      <c r="D20" s="5" t="s">
        <v>16</v>
      </c>
      <c r="E20" s="31">
        <v>0</v>
      </c>
      <c r="F20" s="32"/>
    </row>
    <row r="21" spans="2:6" ht="15">
      <c r="B21" s="4" t="s">
        <v>35</v>
      </c>
      <c r="C21" s="4" t="s">
        <v>36</v>
      </c>
      <c r="D21" s="5" t="s">
        <v>16</v>
      </c>
      <c r="E21" s="31">
        <v>0</v>
      </c>
      <c r="F21" s="32"/>
    </row>
    <row r="22" spans="2:6" ht="15">
      <c r="B22" s="4" t="s">
        <v>37</v>
      </c>
      <c r="C22" s="4" t="s">
        <v>38</v>
      </c>
      <c r="D22" s="5" t="s">
        <v>16</v>
      </c>
      <c r="E22" s="31">
        <v>0</v>
      </c>
      <c r="F22" s="32"/>
    </row>
    <row r="23" spans="2:6" ht="15">
      <c r="B23" s="4" t="s">
        <v>39</v>
      </c>
      <c r="C23" s="4" t="s">
        <v>40</v>
      </c>
      <c r="D23" s="5" t="s">
        <v>16</v>
      </c>
      <c r="E23" s="31">
        <v>0</v>
      </c>
      <c r="F23" s="32"/>
    </row>
    <row r="24" spans="2:6" ht="15">
      <c r="B24" s="6" t="s">
        <v>41</v>
      </c>
      <c r="C24" s="6" t="s">
        <v>42</v>
      </c>
      <c r="D24" s="7" t="s">
        <v>16</v>
      </c>
      <c r="E24" s="49">
        <f>E18</f>
        <v>1196002.59</v>
      </c>
      <c r="F24" s="50"/>
    </row>
    <row r="25" spans="2:6" ht="15">
      <c r="B25" s="4" t="s">
        <v>43</v>
      </c>
      <c r="C25" s="4" t="s">
        <v>44</v>
      </c>
      <c r="D25" s="5" t="s">
        <v>16</v>
      </c>
      <c r="E25" s="53">
        <v>0</v>
      </c>
      <c r="F25" s="54"/>
    </row>
    <row r="26" spans="2:6" ht="14.25" customHeight="1">
      <c r="B26" s="4" t="s">
        <v>45</v>
      </c>
      <c r="C26" s="4" t="s">
        <v>46</v>
      </c>
      <c r="D26" s="5" t="s">
        <v>16</v>
      </c>
      <c r="E26" s="53">
        <v>0</v>
      </c>
      <c r="F26" s="54"/>
    </row>
    <row r="27" spans="2:6" ht="15">
      <c r="B27" s="6" t="s">
        <v>47</v>
      </c>
      <c r="C27" s="6" t="s">
        <v>48</v>
      </c>
      <c r="D27" s="7" t="s">
        <v>16</v>
      </c>
      <c r="E27" s="49">
        <f>E13+E14-E24</f>
        <v>98181.35999999987</v>
      </c>
      <c r="F27" s="50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45" t="s">
        <v>187</v>
      </c>
      <c r="F29" s="46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285600.03119999997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104513.4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8091.36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74170.8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49222.44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38433.96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5" t="s">
        <v>188</v>
      </c>
      <c r="F37" s="46"/>
    </row>
    <row r="38" spans="2:6" ht="14.25" customHeight="1">
      <c r="B38" s="10" t="s">
        <v>55</v>
      </c>
      <c r="C38" s="11" t="s">
        <v>53</v>
      </c>
      <c r="D38" s="12" t="s">
        <v>16</v>
      </c>
      <c r="E38" s="51">
        <f>SUM(F40:F44)</f>
        <v>598123.8325331571</v>
      </c>
      <c r="F38" s="52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90738.05867658659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182290.15353084472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4479.439305725647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316572.5170200001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4043.6639999999998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5" t="s">
        <v>186</v>
      </c>
      <c r="F45" s="46"/>
    </row>
    <row r="46" spans="2:6" ht="14.25" customHeight="1">
      <c r="B46" s="10" t="s">
        <v>57</v>
      </c>
      <c r="C46" s="11" t="s">
        <v>53</v>
      </c>
      <c r="D46" s="12" t="s">
        <v>16</v>
      </c>
      <c r="E46" s="51">
        <f>SUM(F48:F50)</f>
        <v>443721.475</v>
      </c>
      <c r="F46" s="52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7">
        <v>49621.439999999995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7">
        <v>394100.035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3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198663.7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188341.7899999998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959.0236986254199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1058168.5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1078162.42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91549.46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1058168.5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1078162.42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91549.46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5295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353827.46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f>360391.76+2.27</f>
        <v>360394.03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16159.36-2296.3</f>
        <v>13863.060000000001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353827.46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360394.03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13863.060000000001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7995.31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202856.69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204460.42+3.89</f>
        <v>204464.31000000003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13828.64-64.71</f>
        <v>13763.93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202856.69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204464.31000000003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13763.93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13311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143273.44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144965.52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9246.13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143273.44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144965.52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9246.13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212388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484525.59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488290.77+5.81+6.09</f>
        <v>488302.67000000004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37847.07-3535.81-17726.56</f>
        <v>16584.7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484525.59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488302.67000000004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16584.7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28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8" t="s">
        <v>200</v>
      </c>
      <c r="C116" s="4" t="s">
        <v>83</v>
      </c>
      <c r="D116" s="5" t="s">
        <v>84</v>
      </c>
      <c r="E116" s="5"/>
      <c r="F116" s="27">
        <f>F117/332.46</f>
        <v>468.36720206942186</v>
      </c>
    </row>
    <row r="117" spans="2:6" ht="15">
      <c r="B117" s="28" t="s">
        <v>201</v>
      </c>
      <c r="C117" s="4" t="s">
        <v>86</v>
      </c>
      <c r="D117" s="5" t="s">
        <v>16</v>
      </c>
      <c r="E117" s="5"/>
      <c r="F117" s="27">
        <v>155713.36</v>
      </c>
    </row>
    <row r="118" spans="2:6" ht="15">
      <c r="B118" s="28" t="s">
        <v>202</v>
      </c>
      <c r="C118" s="4" t="s">
        <v>88</v>
      </c>
      <c r="D118" s="5" t="s">
        <v>16</v>
      </c>
      <c r="E118" s="5"/>
      <c r="F118" s="27">
        <v>152417.15</v>
      </c>
    </row>
    <row r="119" spans="2:6" ht="15">
      <c r="B119" s="28" t="s">
        <v>203</v>
      </c>
      <c r="C119" s="4" t="s">
        <v>90</v>
      </c>
      <c r="D119" s="5" t="s">
        <v>16</v>
      </c>
      <c r="E119" s="5"/>
      <c r="F119" s="27">
        <v>23315.36</v>
      </c>
    </row>
    <row r="120" spans="2:6" ht="30">
      <c r="B120" s="28" t="s">
        <v>204</v>
      </c>
      <c r="C120" s="4" t="s">
        <v>92</v>
      </c>
      <c r="D120" s="5" t="s">
        <v>16</v>
      </c>
      <c r="E120" s="5"/>
      <c r="F120" s="27">
        <f>F117</f>
        <v>155713.36</v>
      </c>
    </row>
    <row r="121" spans="2:6" ht="30">
      <c r="B121" s="28" t="s">
        <v>205</v>
      </c>
      <c r="C121" s="4" t="s">
        <v>94</v>
      </c>
      <c r="D121" s="5" t="s">
        <v>16</v>
      </c>
      <c r="E121" s="5"/>
      <c r="F121" s="27">
        <f>F118</f>
        <v>152417.15</v>
      </c>
    </row>
    <row r="122" spans="2:6" ht="30">
      <c r="B122" s="28" t="s">
        <v>206</v>
      </c>
      <c r="C122" s="4" t="s">
        <v>96</v>
      </c>
      <c r="D122" s="5" t="s">
        <v>16</v>
      </c>
      <c r="E122" s="5"/>
      <c r="F122" s="27">
        <f>F119</f>
        <v>23315.36</v>
      </c>
    </row>
    <row r="123" spans="2:6" ht="30"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7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7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6870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30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30">
        <v>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88440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56:F56"/>
    <mergeCell ref="E24:F24"/>
    <mergeCell ref="E38:F38"/>
    <mergeCell ref="E45:F45"/>
    <mergeCell ref="E46:F46"/>
    <mergeCell ref="B28:F28"/>
    <mergeCell ref="E27:F27"/>
    <mergeCell ref="E26:F26"/>
    <mergeCell ref="E25:F25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0:F20"/>
    <mergeCell ref="E21:F21"/>
    <mergeCell ref="E22:F22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2018-03-21T06:48:05Z</cp:lastPrinted>
  <dcterms:created xsi:type="dcterms:W3CDTF">2018-01-17T04:16:34Z</dcterms:created>
  <dcterms:modified xsi:type="dcterms:W3CDTF">2021-03-19T07:31:04Z</dcterms:modified>
  <cp:category/>
  <cp:version/>
  <cp:contentType/>
  <cp:contentStatus/>
</cp:coreProperties>
</file>