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565" windowHeight="1035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<sst xmlns="http://schemas.openxmlformats.org/spreadsheetml/2006/main" count="404" uniqueCount="208">
  <si>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</si>
  <si>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</si>
  <si>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</si>
  <si>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</si>
  <si>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</si>
  <si>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</si>
  <si>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</si>
  <si>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</si>
  <si>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</si>
  <si>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</si>
  <si>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</si>
  <si>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</si>
  <si>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</si>
  <si>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</si>
  <si>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</si>
  <si>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</si>
  <si>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</si>
  <si>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</si>
  <si>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</si>
  <si>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</si>
  <si>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</si>
  <si>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</si>
  <si>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</si>
  <si>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</si>
  <si>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</si>
  <si>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</si>
  <si>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</si>
  <si>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</si>
  <si>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</si>
  <si>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</si>
  <si>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</si>
  <si>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</si>
  <si>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</si>
  <si>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</si>
  <si>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</si>
  <si>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</si>
  <si>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</si>
  <si>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</si>
  <si>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</si>
  <si>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</si>
  <si>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</si>
  <si>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</si>
  <si>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</si>
  <si>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</si>
  <si>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</si>
  <si>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</si>
  <si>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</si>
  <si>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</si>
  <si>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</si>
  <si>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</si>
  <si>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</si>
  <si>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</si>
  <si>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</si>
  <si>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</si>
  <si>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</si>
  <si>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</si>
  <si>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</si>
  <si>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</si>
  <si>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</si>
  <si>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</si>
  <si>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</si>
  <si>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</si>
  <si>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</si>
  <si>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</si>
  <si>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</si>
  <si>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</si>
  <si>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</si>
  <si>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</si>
  <si>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</si>
  <si>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</si>
  <si>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</si>
  <si>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</si>
  <si>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</si>
  <si>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</si>
  <si>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</si>
  <si>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</si>
  <si>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</si>
  <si>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</si>
  <si>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</si>
  <si>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</si>
  <si>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</si>
  <si>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</si>
  <si>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</si>
  <si>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</si>
  <si>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</si>
  <si>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</si>
  <si>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</si>
  <si>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</si>
  <si>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</si>
  <si>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</si>
  <si>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</si>
  <si>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</si>
  <si>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</si>
  <si>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</si>
  <si>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</si>
  <si>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</si>
  <si>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</si>
  <si>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</si>
  <si>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</si>
  <si>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</si>
  <si>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</si>
  <si>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</si>
  <si>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</si>
  <si>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</si>
  <si>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</si>
  <si>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</si>
  <si>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</si>
  <si>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</si>
  <si>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</si>
  <si>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</si>
  <si>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</si>
  <si>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</si>
  <si>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</si>
  <si>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</si>
  <si>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</si>
  <si>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</si>
  <si>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</si>
  <si>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</si>
  <si>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</si>
  <si>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</si>
  <si>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</si>
  <si>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</si>
  <si>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</si>
  <si>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</si>
  <si>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</si>
  <si>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</si>
  <si>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</si>
  <si>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</si>
  <si>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</si>
  <si>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</si>
  <si>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</si>
  <si>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</si>
  <si>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</si>
  <si>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</si>
  <si>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</si>
  <si>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</si>
  <si>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</si>
  <si>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</si>
  <si>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</si>
  <si>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</si>
  <si>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</si>
  <si>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</si>
  <si>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</si>
  <si>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</si>
  <si>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</si>
  <si>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</si>
  <si>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</si>
  <si>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</si>
  <si>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</si>
  <si>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</si>
  <si>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</si>
  <si>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</si>
  <si>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</si>
  <si>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</si>
  <si>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</si>
  <si>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</si>
  <si>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</si>
  <si>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</si>
  <si>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</si>
  <si>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</si>
  <si>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</si>
  <si>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</si>
  <si>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</si>
  <si>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</si>
  <si>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</si>
  <si>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</si>
  <si>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</si>
  <si>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</si>
  <si>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</si>
  <si>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</si>
  <si>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</si>
  <si>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</si>
  <si>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</si>
  <si>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</si>
  <si>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</si>
  <si>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</si>
  <si>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</si>
  <si>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</si>
  <si>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</si>
  <si>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</si>
  <si>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</si>
  <si>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</si>
  <si>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</si>
  <si>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</si>
  <si>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</si>
  <si>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</si>
  <si>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</si>
  <si>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</si>
  <si>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</si>
  <si>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</si>
  <si>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</si>
  <si>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</si>
  <si>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</si>
  <si>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</si>
  <si>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</si>
  <si>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</si>
  <si>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Никитина 73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</si>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</sst>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05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customWidth="1"/>
    <col min="9" max="16384" width="9.140625" style="1" customWidth="1"/>
  </cols>
  <sheetData>
    <row r="1" ht="6" customHeight="1"/>
    <row r="2" spans="2:6" ht="28.5" customHeight="1">
      <c r="B2" s="32" t="s">
        <v>0</v>
      </c>
      <c r="C2" s="32"/>
      <c r="D2" s="32"/>
      <c r="E2" s="32"/>
      <c r="F2" s="32"/>
    </row>
    <row r="3" spans="2:6" ht="6" customHeight="1">
      <c r="B3" s="2"/>
      <c r="C3" s="2"/>
      <c r="D3" s="2"/>
      <c r="E3" s="2"/>
      <c r="F3" s="2"/>
    </row>
    <row r="4" spans="2:6" ht="15">
      <c r="B4" s="33" t="s">
        <v>196</v>
      </c>
      <c r="C4" s="33"/>
      <c r="D4" s="33"/>
      <c r="E4" s="33"/>
      <c r="F4" s="33"/>
    </row>
    <row r="5" spans="2:6" ht="15">
      <c r="B5" s="34" t="s">
        <v>1</v>
      </c>
      <c r="C5" s="34"/>
      <c r="D5" s="34"/>
      <c r="E5" s="34"/>
      <c r="F5" s="34"/>
    </row>
    <row r="6" spans="2:6" ht="15">
      <c r="B6" s="3" t="s">
        <v>2</v>
      </c>
      <c r="C6" s="3" t="s">
        <v>3</v>
      </c>
      <c r="D6" s="3" t="s">
        <v>4</v>
      </c>
      <c r="E6" s="38" t="s">
        <v>5</v>
      </c>
      <c r="F6" s="39"/>
    </row>
    <row r="7" spans="2:6" ht="15">
      <c r="B7" s="4" t="s">
        <v>6</v>
      </c>
      <c r="C7" s="4" t="s">
        <v>7</v>
      </c>
      <c r="D7" s="5" t="s">
        <v>8</v>
      </c>
      <c r="E7" s="40">
        <v>44286</v>
      </c>
      <c r="F7" s="41"/>
    </row>
    <row r="8" spans="2:6" ht="15">
      <c r="B8" s="4" t="s">
        <v>9</v>
      </c>
      <c r="C8" s="4" t="s">
        <v>10</v>
      </c>
      <c r="D8" s="5" t="s">
        <v>8</v>
      </c>
      <c r="E8" s="42">
        <v>43831</v>
      </c>
      <c r="F8" s="43"/>
    </row>
    <row r="9" spans="2:6" ht="15">
      <c r="B9" s="4" t="s">
        <v>11</v>
      </c>
      <c r="C9" s="4" t="s">
        <v>12</v>
      </c>
      <c r="D9" s="5" t="s">
        <v>8</v>
      </c>
      <c r="E9" s="42">
        <v>44196</v>
      </c>
      <c r="F9" s="43"/>
    </row>
    <row r="10" spans="2:6" ht="28.5" customHeight="1">
      <c r="B10" s="35" t="s">
        <v>13</v>
      </c>
      <c r="C10" s="36"/>
      <c r="D10" s="36"/>
      <c r="E10" s="36"/>
      <c r="F10" s="37"/>
    </row>
    <row r="11" spans="2:6" ht="15">
      <c r="B11" s="4" t="s">
        <v>14</v>
      </c>
      <c r="C11" s="4" t="s">
        <v>15</v>
      </c>
      <c r="D11" s="5" t="s">
        <v>16</v>
      </c>
      <c r="E11" s="30">
        <v>0</v>
      </c>
      <c r="F11" s="31"/>
    </row>
    <row r="12" spans="2:6" ht="30">
      <c r="B12" s="4" t="s">
        <v>17</v>
      </c>
      <c r="C12" s="4" t="s">
        <v>18</v>
      </c>
      <c r="D12" s="5" t="s">
        <v>16</v>
      </c>
      <c r="E12" s="30">
        <v>0</v>
      </c>
      <c r="F12" s="31"/>
    </row>
    <row r="13" spans="2:6" ht="15">
      <c r="B13" s="4" t="s">
        <v>19</v>
      </c>
      <c r="C13" s="4" t="s">
        <v>20</v>
      </c>
      <c r="D13" s="5" t="s">
        <v>16</v>
      </c>
      <c r="E13" s="54">
        <v>90740.64</v>
      </c>
      <c r="F13" s="55"/>
    </row>
    <row r="14" spans="2:8" ht="28.5">
      <c r="B14" s="6" t="s">
        <v>21</v>
      </c>
      <c r="C14" s="6" t="s">
        <v>22</v>
      </c>
      <c r="D14" s="7" t="s">
        <v>16</v>
      </c>
      <c r="E14" s="48">
        <v>561291.29</v>
      </c>
      <c r="F14" s="49"/>
      <c r="H14" s="8">
        <f>SUM(E30,E38,E46)</f>
        <v>592999.0201625807</v>
      </c>
    </row>
    <row r="15" spans="2:6" ht="15">
      <c r="B15" s="4" t="s">
        <v>23</v>
      </c>
      <c r="C15" s="4" t="s">
        <v>24</v>
      </c>
      <c r="D15" s="5" t="s">
        <v>16</v>
      </c>
      <c r="E15" s="54">
        <f>E14*44%</f>
        <v>246968.16760000002</v>
      </c>
      <c r="F15" s="55"/>
    </row>
    <row r="16" spans="2:6" ht="15">
      <c r="B16" s="4" t="s">
        <v>25</v>
      </c>
      <c r="C16" s="9" t="s">
        <v>26</v>
      </c>
      <c r="D16" s="5" t="s">
        <v>16</v>
      </c>
      <c r="E16" s="54">
        <f>E14*32%</f>
        <v>179613.2128</v>
      </c>
      <c r="F16" s="55"/>
    </row>
    <row r="17" spans="2:6" ht="15">
      <c r="B17" s="4" t="s">
        <v>27</v>
      </c>
      <c r="C17" s="4" t="s">
        <v>28</v>
      </c>
      <c r="D17" s="5" t="s">
        <v>16</v>
      </c>
      <c r="E17" s="54">
        <f>E14*24%</f>
        <v>134709.9096</v>
      </c>
      <c r="F17" s="55"/>
    </row>
    <row r="18" spans="2:6" ht="15">
      <c r="B18" s="6" t="s">
        <v>29</v>
      </c>
      <c r="C18" s="6" t="s">
        <v>30</v>
      </c>
      <c r="D18" s="7" t="s">
        <v>16</v>
      </c>
      <c r="E18" s="48">
        <f>SUM(E19:F23)</f>
        <v>547503.51</v>
      </c>
      <c r="F18" s="49"/>
    </row>
    <row r="19" spans="2:6" ht="30">
      <c r="B19" s="4" t="s">
        <v>31</v>
      </c>
      <c r="C19" s="4" t="s">
        <v>32</v>
      </c>
      <c r="D19" s="5" t="s">
        <v>16</v>
      </c>
      <c r="E19" s="54">
        <f>547324.2+179.31</f>
        <v>547503.51</v>
      </c>
      <c r="F19" s="55"/>
    </row>
    <row r="20" spans="2:6" ht="30">
      <c r="B20" s="4" t="s">
        <v>33</v>
      </c>
      <c r="C20" s="4" t="s">
        <v>34</v>
      </c>
      <c r="D20" s="5" t="s">
        <v>16</v>
      </c>
      <c r="E20" s="30">
        <v>0</v>
      </c>
      <c r="F20" s="31"/>
    </row>
    <row r="21" spans="2:6" ht="15">
      <c r="B21" s="4" t="s">
        <v>35</v>
      </c>
      <c r="C21" s="4" t="s">
        <v>36</v>
      </c>
      <c r="D21" s="5" t="s">
        <v>16</v>
      </c>
      <c r="E21" s="30">
        <v>0</v>
      </c>
      <c r="F21" s="31"/>
    </row>
    <row r="22" spans="2:6" ht="15">
      <c r="B22" s="4" t="s">
        <v>37</v>
      </c>
      <c r="C22" s="4" t="s">
        <v>38</v>
      </c>
      <c r="D22" s="5" t="s">
        <v>16</v>
      </c>
      <c r="E22" s="30">
        <v>0</v>
      </c>
      <c r="F22" s="31"/>
    </row>
    <row r="23" spans="2:6" ht="15">
      <c r="B23" s="4" t="s">
        <v>39</v>
      </c>
      <c r="C23" s="4" t="s">
        <v>40</v>
      </c>
      <c r="D23" s="5" t="s">
        <v>16</v>
      </c>
      <c r="E23" s="30">
        <v>0</v>
      </c>
      <c r="F23" s="31"/>
    </row>
    <row r="24" spans="2:6" ht="15">
      <c r="B24" s="6" t="s">
        <v>41</v>
      </c>
      <c r="C24" s="6" t="s">
        <v>42</v>
      </c>
      <c r="D24" s="7" t="s">
        <v>16</v>
      </c>
      <c r="E24" s="48">
        <f>E18</f>
        <v>547503.51</v>
      </c>
      <c r="F24" s="49"/>
    </row>
    <row r="25" spans="2:6" ht="15">
      <c r="B25" s="4" t="s">
        <v>43</v>
      </c>
      <c r="C25" s="4" t="s">
        <v>44</v>
      </c>
      <c r="D25" s="5" t="s">
        <v>16</v>
      </c>
      <c r="E25" s="52">
        <v>0</v>
      </c>
      <c r="F25" s="53"/>
    </row>
    <row r="26" spans="2:6" ht="14.25" customHeight="1">
      <c r="B26" s="4" t="s">
        <v>45</v>
      </c>
      <c r="C26" s="4" t="s">
        <v>46</v>
      </c>
      <c r="D26" s="5" t="s">
        <v>16</v>
      </c>
      <c r="E26" s="52">
        <v>0</v>
      </c>
      <c r="F26" s="53"/>
    </row>
    <row r="27" spans="2:6" ht="15">
      <c r="B27" s="6" t="s">
        <v>47</v>
      </c>
      <c r="C27" s="6" t="s">
        <v>48</v>
      </c>
      <c r="D27" s="7" t="s">
        <v>16</v>
      </c>
      <c r="E27" s="48">
        <f>E13+E14-E24</f>
        <v>104528.42000000004</v>
      </c>
      <c r="F27" s="49"/>
    </row>
    <row r="28" spans="2:6" ht="29.25" customHeight="1">
      <c r="B28" s="35" t="s">
        <v>49</v>
      </c>
      <c r="C28" s="36"/>
      <c r="D28" s="36"/>
      <c r="E28" s="36"/>
      <c r="F28" s="37"/>
    </row>
    <row r="29" spans="2:6" ht="31.5" customHeight="1">
      <c r="B29" s="10" t="s">
        <v>50</v>
      </c>
      <c r="C29" s="11" t="s">
        <v>51</v>
      </c>
      <c r="D29" s="12" t="s">
        <v>8</v>
      </c>
      <c r="E29" s="44" t="s">
        <v>187</v>
      </c>
      <c r="F29" s="45"/>
    </row>
    <row r="30" spans="2:6" ht="14.25" customHeight="1">
      <c r="B30" s="10" t="s">
        <v>52</v>
      </c>
      <c r="C30" s="11" t="s">
        <v>53</v>
      </c>
      <c r="D30" s="12" t="s">
        <v>16</v>
      </c>
      <c r="E30" s="46">
        <f>E17</f>
        <v>134709.9096</v>
      </c>
      <c r="F30" s="47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v>49301.16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v>3816.86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v>34987.92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v>23219.26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v>18130.1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4" t="s">
        <v>188</v>
      </c>
      <c r="F37" s="45"/>
    </row>
    <row r="38" spans="2:6" ht="14.25" customHeight="1">
      <c r="B38" s="10" t="s">
        <v>55</v>
      </c>
      <c r="C38" s="11" t="s">
        <v>53</v>
      </c>
      <c r="D38" s="12" t="s">
        <v>16</v>
      </c>
      <c r="E38" s="50">
        <f>SUM(F40:F44)</f>
        <v>307067.2805625806</v>
      </c>
      <c r="F38" s="51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42386.93946783534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90383.50815808025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2112.902436664971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170276.57850000006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1907.3519999999999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4" t="s">
        <v>186</v>
      </c>
      <c r="F45" s="45"/>
    </row>
    <row r="46" spans="2:6" ht="14.25" customHeight="1">
      <c r="B46" s="10" t="s">
        <v>57</v>
      </c>
      <c r="C46" s="11" t="s">
        <v>53</v>
      </c>
      <c r="D46" s="12" t="s">
        <v>16</v>
      </c>
      <c r="E46" s="50">
        <f>SUM(F48:F50)</f>
        <v>151221.83000000002</v>
      </c>
      <c r="F46" s="51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25177.739999999998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126044.09000000001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5" t="s">
        <v>58</v>
      </c>
      <c r="C51" s="36"/>
      <c r="D51" s="36"/>
      <c r="E51" s="36"/>
      <c r="F51" s="37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6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6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5" t="s">
        <v>68</v>
      </c>
      <c r="C56" s="36"/>
      <c r="D56" s="36"/>
      <c r="E56" s="36"/>
      <c r="F56" s="37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254733.24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316236.79000000015</v>
      </c>
    </row>
    <row r="63" spans="2:6" ht="28.5" customHeight="1">
      <c r="B63" s="35" t="s">
        <v>75</v>
      </c>
      <c r="C63" s="36"/>
      <c r="D63" s="36"/>
      <c r="E63" s="36"/>
      <c r="F63" s="37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604.9996315789474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733899.4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718591.06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134536.99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733899.4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718591.06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134536.99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2561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199812.16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189239.69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51148.33-13304.64</f>
        <v>37843.69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199812.16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189239.69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37843.69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8191.39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131584.3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125718.24+3.06</f>
        <v>125721.3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33606.66-25.88</f>
        <v>33580.780000000006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131584.3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125721.3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33580.780000000006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11043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89463.06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85563.05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23697.25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89463.06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85563.05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23697.25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107340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252395.07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239247.55+3.93+14.31</f>
        <v>239265.78999999998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63513.38-57.68-564.45</f>
        <v>62891.25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252395.07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239265.78999999998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62891.25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252.0826866389942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83807.41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82033.34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12730.45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83807.41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82033.34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12730.45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5" t="s">
        <v>145</v>
      </c>
      <c r="C124" s="36"/>
      <c r="D124" s="36"/>
      <c r="E124" s="36"/>
      <c r="F124" s="37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3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1980</v>
      </c>
    </row>
    <row r="129" spans="2:6" ht="28.5" customHeight="1">
      <c r="B129" s="35" t="s">
        <v>151</v>
      </c>
      <c r="C129" s="36"/>
      <c r="D129" s="36"/>
      <c r="E129" s="36"/>
      <c r="F129" s="37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7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1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88900</v>
      </c>
    </row>
  </sheetData>
  <sheetProtection/>
  <mergeCells count="37"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B56:F56"/>
    <mergeCell ref="E24:F24"/>
    <mergeCell ref="E38:F38"/>
    <mergeCell ref="E45:F45"/>
    <mergeCell ref="E46:F46"/>
    <mergeCell ref="B28:F28"/>
    <mergeCell ref="E27:F27"/>
    <mergeCell ref="E26:F26"/>
    <mergeCell ref="E25:F25"/>
    <mergeCell ref="B63:F63"/>
    <mergeCell ref="B124:F124"/>
    <mergeCell ref="B129:F129"/>
    <mergeCell ref="E8:F8"/>
    <mergeCell ref="E9:F9"/>
    <mergeCell ref="B51:F51"/>
    <mergeCell ref="E29:F29"/>
    <mergeCell ref="E30:F30"/>
    <mergeCell ref="E37:F37"/>
    <mergeCell ref="E20:F20"/>
    <mergeCell ref="E21:F21"/>
    <mergeCell ref="E22:F22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2018-03-22T02:39:10Z</cp:lastPrinted>
  <dcterms:created xsi:type="dcterms:W3CDTF">2018-01-17T04:16:34Z</dcterms:created>
  <dcterms:modified xsi:type="dcterms:W3CDTF">2021-03-19T07:43:17Z</dcterms:modified>
  <cp:category/>
  <cp:version/>
  <cp:contentType/>
  <cp:contentStatus/>
</cp:coreProperties>
</file>