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1700" windowHeight="1060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<sst xmlns="http://schemas.openxmlformats.org/spreadsheetml/2006/main" count="404" uniqueCount="208">
  <si>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</si>
  <si>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</si>
  <si>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</si>
  <si>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</si>
  <si>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</si>
  <si>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</si>
  <si>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</si>
  <si>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</si>
  <si>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</si>
  <si>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</si>
  <si>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</si>
  <si>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</si>
  <si>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</si>
  <si>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</si>
  <si>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</si>
  <si>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</si>
  <si>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</si>
  <si>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</si>
  <si>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</si>
  <si>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</si>
  <si>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</si>
  <si>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</si>
  <si>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</si>
  <si>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</si>
  <si>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</si>
  <si>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</si>
  <si>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</si>
  <si>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</si>
  <si>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</si>
  <si>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</si>
  <si>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</si>
  <si>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</si>
  <si>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</si>
  <si>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</si>
  <si>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</si>
  <si>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</si>
  <si>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</si>
  <si>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</si>
  <si>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</si>
  <si>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</si>
  <si>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</si>
  <si>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</si>
  <si>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</si>
  <si>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</si>
  <si>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</si>
  <si>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</si>
  <si>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</si>
  <si>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</si>
  <si>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</si>
  <si>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</si>
  <si>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</si>
  <si>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</si>
  <si>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</si>
  <si>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</si>
  <si>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</si>
  <si>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</si>
  <si>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</si>
  <si>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</si>
  <si>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</si>
  <si>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</si>
  <si>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</si>
  <si>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</si>
  <si>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</si>
  <si>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</si>
  <si>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</si>
  <si>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</si>
  <si>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</si>
  <si>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</si>
  <si>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</si>
  <si>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</si>
  <si>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</si>
  <si>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</si>
  <si>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</si>
  <si>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</si>
  <si>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</si>
  <si>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</si>
  <si>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</si>
  <si>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</si>
  <si>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</si>
  <si>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</si>
  <si>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</si>
  <si>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</si>
  <si>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</si>
  <si>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</si>
  <si>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</si>
  <si>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</si>
  <si>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</si>
  <si>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</si>
  <si>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</si>
  <si>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</si>
  <si>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</si>
  <si>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</si>
  <si>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</si>
  <si>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</si>
  <si>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</si>
  <si>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</si>
  <si>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</si>
  <si>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</si>
  <si>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</si>
  <si>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</si>
  <si>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</si>
  <si>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</si>
  <si>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</si>
  <si>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</si>
  <si>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</si>
  <si>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</si>
  <si>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</si>
  <si>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</si>
  <si>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</si>
  <si>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</si>
  <si>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</si>
  <si>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</si>
  <si>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</si>
  <si>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</si>
  <si>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</si>
  <si>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</si>
  <si>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</si>
  <si>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</si>
  <si>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</si>
  <si>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</si>
  <si>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</si>
  <si>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</si>
  <si>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</si>
  <si>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</si>
  <si>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</si>
  <si>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</si>
  <si>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</si>
  <si>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</si>
  <si>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</si>
  <si>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</si>
  <si>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</si>
  <si>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</si>
  <si>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</si>
  <si>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</si>
  <si>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</si>
  <si>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</si>
  <si>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</si>
  <si>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</si>
  <si>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</si>
  <si>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</si>
  <si>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</si>
  <si>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</si>
  <si>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</si>
  <si>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</si>
  <si>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</si>
  <si>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</si>
  <si>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</si>
  <si>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</si>
  <si>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</si>
  <si>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</si>
  <si>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</si>
  <si>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</si>
  <si>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</si>
  <si>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</si>
  <si>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</si>
  <si>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</si>
  <si>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</si>
  <si>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</si>
  <si>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</si>
  <si>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</si>
  <si>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</si>
  <si>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</si>
  <si>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</si>
  <si>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</si>
  <si>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</si>
  <si>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</si>
  <si>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</si>
  <si>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</si>
  <si>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</si>
  <si>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</si>
  <si>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</si>
  <si>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</si>
  <si>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</si>
  <si>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</si>
  <si>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</si>
  <si>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</si>
  <si>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</si>
  <si>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</si>
  <si>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</si>
  <si>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</si>
  <si>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</si>
  <si>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</si>
  <si>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</si>
  <si>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</si>
  <si>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</si>
  <si>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</si>
  <si>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</si>
  <si>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</si>
  <si>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</si>
  <si>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</si>
  <si>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</si>
  <si>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</si>
  <si>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</si>
  <si>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</si>
  <si>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</si>
  <si>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</si>
  <si>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75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</si>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</sst>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4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7109375" style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5">
        <v>43831</v>
      </c>
      <c r="F8" s="46"/>
    </row>
    <row r="9" spans="2:6" ht="15">
      <c r="B9" s="4" t="s">
        <v>11</v>
      </c>
      <c r="C9" s="4" t="s">
        <v>12</v>
      </c>
      <c r="D9" s="5" t="s">
        <v>8</v>
      </c>
      <c r="E9" s="45">
        <v>44196</v>
      </c>
      <c r="F9" s="46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32">
        <v>97448.7</v>
      </c>
      <c r="F13" s="33"/>
    </row>
    <row r="14" spans="2:8" ht="28.5">
      <c r="B14" s="6" t="s">
        <v>21</v>
      </c>
      <c r="C14" s="6" t="s">
        <v>22</v>
      </c>
      <c r="D14" s="7" t="s">
        <v>16</v>
      </c>
      <c r="E14" s="34">
        <v>921573.71</v>
      </c>
      <c r="F14" s="35"/>
      <c r="H14" s="8">
        <f>SUM(E30,E38,E46)</f>
        <v>1070253.3897790294</v>
      </c>
    </row>
    <row r="15" spans="2:6" ht="15">
      <c r="B15" s="4" t="s">
        <v>23</v>
      </c>
      <c r="C15" s="4" t="s">
        <v>24</v>
      </c>
      <c r="D15" s="5" t="s">
        <v>16</v>
      </c>
      <c r="E15" s="32">
        <f>E14*44%</f>
        <v>405492.4324</v>
      </c>
      <c r="F15" s="33"/>
    </row>
    <row r="16" spans="2:6" ht="15">
      <c r="B16" s="4" t="s">
        <v>25</v>
      </c>
      <c r="C16" s="9" t="s">
        <v>26</v>
      </c>
      <c r="D16" s="5" t="s">
        <v>16</v>
      </c>
      <c r="E16" s="32">
        <f>E14*32%</f>
        <v>294903.5872</v>
      </c>
      <c r="F16" s="33"/>
    </row>
    <row r="17" spans="2:6" ht="15">
      <c r="B17" s="4" t="s">
        <v>27</v>
      </c>
      <c r="C17" s="4" t="s">
        <v>28</v>
      </c>
      <c r="D17" s="5" t="s">
        <v>16</v>
      </c>
      <c r="E17" s="32">
        <f>E14*24%</f>
        <v>221177.6904</v>
      </c>
      <c r="F17" s="33"/>
    </row>
    <row r="18" spans="2:6" ht="15">
      <c r="B18" s="6" t="s">
        <v>29</v>
      </c>
      <c r="C18" s="6" t="s">
        <v>30</v>
      </c>
      <c r="D18" s="7" t="s">
        <v>16</v>
      </c>
      <c r="E18" s="34">
        <f>SUM(E19:F23)</f>
        <v>905083.8099999999</v>
      </c>
      <c r="F18" s="35"/>
    </row>
    <row r="19" spans="2:6" ht="30">
      <c r="B19" s="4" t="s">
        <v>31</v>
      </c>
      <c r="C19" s="4" t="s">
        <v>32</v>
      </c>
      <c r="D19" s="5" t="s">
        <v>16</v>
      </c>
      <c r="E19" s="32">
        <f>904978.59+105.22</f>
        <v>905083.8099999999</v>
      </c>
      <c r="F19" s="33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34">
        <f>E18</f>
        <v>905083.8099999999</v>
      </c>
      <c r="F24" s="35"/>
    </row>
    <row r="25" spans="2:6" ht="15">
      <c r="B25" s="4" t="s">
        <v>43</v>
      </c>
      <c r="C25" s="4" t="s">
        <v>44</v>
      </c>
      <c r="D25" s="5" t="s">
        <v>16</v>
      </c>
      <c r="E25" s="43">
        <v>0</v>
      </c>
      <c r="F25" s="44"/>
    </row>
    <row r="26" spans="2:6" ht="14.25" customHeight="1">
      <c r="B26" s="4" t="s">
        <v>45</v>
      </c>
      <c r="C26" s="4" t="s">
        <v>46</v>
      </c>
      <c r="D26" s="5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34">
        <f>E13+E14-E24</f>
        <v>113938.59999999998</v>
      </c>
      <c r="F27" s="35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41" t="s">
        <v>187</v>
      </c>
      <c r="F29" s="42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221177.6904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80889.54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6262.42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57405.48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38096.36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29746.48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1" t="s">
        <v>188</v>
      </c>
      <c r="F37" s="42"/>
    </row>
    <row r="38" spans="2:6" ht="14.25" customHeight="1">
      <c r="B38" s="10" t="s">
        <v>55</v>
      </c>
      <c r="C38" s="11" t="s">
        <v>53</v>
      </c>
      <c r="D38" s="12" t="s">
        <v>16</v>
      </c>
      <c r="E38" s="39">
        <f>SUM(F40:F44)</f>
        <v>582643.1063790296</v>
      </c>
      <c r="F38" s="40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77859.73343800336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124167.49960732156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3469.4478537046384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374014.49548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3131.93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1" t="s">
        <v>186</v>
      </c>
      <c r="F45" s="42"/>
    </row>
    <row r="46" spans="2:6" ht="14.25" customHeight="1">
      <c r="B46" s="10" t="s">
        <v>57</v>
      </c>
      <c r="C46" s="11" t="s">
        <v>53</v>
      </c>
      <c r="D46" s="12" t="s">
        <v>16</v>
      </c>
      <c r="E46" s="39">
        <f>SUM(F48:F50)</f>
        <v>266432.593</v>
      </c>
      <c r="F46" s="40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34501.579999999994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231931.013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4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4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251406.3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283326.45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983.0089548872179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1183444.03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1170385.53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146213.73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1183444.03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1170385.53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146213.73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3586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232264.7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239850.83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25327.83-7672.6</f>
        <v>17655.230000000003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232264.7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239850.83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17655.230000000003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8687.1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143854.92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143670.44+2.44</f>
        <v>143672.88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20999.21-38.88</f>
        <v>20960.329999999998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143854.92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143672.88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20960.329999999998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12552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98216.06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99537.83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14035.59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98216.06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99537.83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14035.59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169728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374884.46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366629.64+7.01+13.39</f>
        <v>366650.04000000004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50093.09-0.03-1563.07</f>
        <v>48529.99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374884.46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366650.04000000004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48529.99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39.32064007700175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13072.54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128297.94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19353.09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13072.54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128297.94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19353.09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6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6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5810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12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2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83200</v>
      </c>
    </row>
  </sheetData>
  <sheetProtection/>
  <mergeCells count="37">
    <mergeCell ref="E20:F20"/>
    <mergeCell ref="E21:F21"/>
    <mergeCell ref="E22:F22"/>
    <mergeCell ref="B2:F2"/>
    <mergeCell ref="B4:F4"/>
    <mergeCell ref="B5:F5"/>
    <mergeCell ref="B10:F10"/>
    <mergeCell ref="E6:F6"/>
    <mergeCell ref="E7:F7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6:F26"/>
    <mergeCell ref="B56:F56"/>
    <mergeCell ref="E24:F24"/>
    <mergeCell ref="E38:F38"/>
    <mergeCell ref="E45:F45"/>
    <mergeCell ref="E46:F46"/>
    <mergeCell ref="B28:F28"/>
    <mergeCell ref="E25:F25"/>
    <mergeCell ref="E27:F2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2021-03-19T07:45:10Z</dcterms:modified>
  <cp:category/>
  <cp:version/>
  <cp:contentType/>
  <cp:contentStatus/>
</cp:coreProperties>
</file>