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57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'план'!$A$7:$F$58</definedName>
  </definedNames>
  <calcPr fullCalcOnLoad="1"/>
</workbook>
</file>

<file path=xl/sharedStrings.xml><?xml version="1.0" encoding="utf-8"?>
<sst xmlns="http://schemas.openxmlformats.org/spreadsheetml/2006/main" count="247" uniqueCount="136">
  <si>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</si>
  <si>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</si>
  <si>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</si>
  <si>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</si>
  <si>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</si>
  <si>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</si>
  <si>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</si>
  <si>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</si>
  <si>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</si>
  <si>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</si>
  <si>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</si>
  <si>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</si>
  <si>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</si>
  <si>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</si>
  <si>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</si>
  <si>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</si>
  <si>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</si>
  <si>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</si>
  <si>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</si>
  <si>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</si>
  <si>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</si>
  <si>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</si>
  <si>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</si>
  <si>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</si>
  <si>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</si>
  <si>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</si>
  <si>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</si>
  <si>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</si>
  <si>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</si>
  <si>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</si>
  <si>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</si>
  <si>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</si>
  <si>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</si>
  <si>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</si>
  <si>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</si>
  <si>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</si>
  <si>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</si>
  <si>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</si>
  <si>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</si>
  <si>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</si>
  <si>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</si>
  <si>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</si>
  <si>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</si>
  <si>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</si>
  <si>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</si>
  <si>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</si>
  <si>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</si>
  <si>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</si>
  <si>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</si>
  <si>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</si>
  <si>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</si>
  <si>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</si>
  <si>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</si>
  <si>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</si>
  <si>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</si>
  <si>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</si>
  <si>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</si>
  <si>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</si>
  <si>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</si>
  <si>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</si>
  <si>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</si>
  <si>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</si>
  <si>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</si>
  <si>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</si>
  <si>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</si>
  <si>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</si>
  <si>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</si>
  <si>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</si>
  <si>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</si>
  <si>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</si>
  <si>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</si>
  <si>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</si>
  <si>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</si>
  <si>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</si>
  <si>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</si>
  <si>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</si>
  <si>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</si>
  <si>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</si>
  <si>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</si>
  <si>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</si>
  <si>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</si>
  <si>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</si>
  <si>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</si>
  <si>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</si>
  <si>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</si>
  <si>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</si>
  <si>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</si>
  <si>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</si>
  <si>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</si>
  <si>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</si>
  <si>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</si>
  <si>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</si>
  <si>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</si>
  <si>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</si>
  <si>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</si>
  <si>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Фестивальная 5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</si>
  <si>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</si>
  <si>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</si>
  <si>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</si>
  <si>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</si>
  <si>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</si>
  <si>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</si>
  <si>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</si>
  <si>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</si>
  <si>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</si>
  <si>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</si>
  <si>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</si>
  <si>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</si>
  <si>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</si>
  <si>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</si>
  <si>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</si>
  <si>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</si>
  <si>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 xml:space="preserve">Очистка козырьков лоджий  9-го этажа от снега толщ. слоя до 50 см                                                                                                                                                                </t>
  </si>
  <si>
    <t>Очистка подъездных козырьков от снега и наледи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</si>
  <si>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</si>
  <si>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</si>
  <si>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</si>
  <si>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</si>
  <si>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</si>
  <si>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</si>
  <si>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</si>
  <si>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</si>
  <si>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</si>
  <si>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</si>
  <si>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</si>
  <si>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Ремонт стен подъездов отдельными местами</t>
  </si>
  <si>
    <t xml:space="preserve">Ремонт схода в подвал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</si>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</sst>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5">
      <c r="A8" s="8" t="s">
        <v>10</v>
      </c>
      <c r="B8" s="7" t="s">
        <v>11</v>
      </c>
      <c r="C8" s="9" t="s">
        <v>12</v>
      </c>
      <c r="D8" s="58">
        <f>3952.5*12*4.07</f>
        <v>193040.1</v>
      </c>
      <c r="E8" s="5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3952.5*12*1.55</f>
        <v>73516.5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3952.5*12*0.12</f>
        <v>5691.599999999999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3952.5*12*1.1</f>
        <v>52173.00000000001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3952.5*12*0.73</f>
        <v>34623.9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3952.5*12*0.57</f>
        <v>27035.1</v>
      </c>
    </row>
    <row r="15" spans="1:5" ht="1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5">
      <c r="A17" s="8" t="s">
        <v>15</v>
      </c>
      <c r="B17" s="7" t="s">
        <v>11</v>
      </c>
      <c r="C17" s="9" t="s">
        <v>12</v>
      </c>
      <c r="D17" s="58">
        <f>SUM(E19:E24)</f>
        <v>182605.5</v>
      </c>
      <c r="E17" s="5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3952.5*12*0.9</f>
        <v>42687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3952.5*12*1.79</f>
        <v>84899.7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3952.5*12*0.44</f>
        <v>20869.2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3952.5*12*0.09</f>
        <v>4268.7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3952.5*12*0.57</f>
        <v>27035.1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3952.5*12*0.06</f>
        <v>2845.7999999999997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413115.30000000005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3952.5*12*0.62</f>
        <v>29406.6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3952.5*12*4.19</f>
        <v>198731.7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3952.5*12*3.9</f>
        <v>184977</v>
      </c>
    </row>
    <row r="33" ht="12.75">
      <c r="E33" s="13">
        <f>SUM(E27,D17,D8)</f>
        <v>788760.9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="70" zoomScaleNormal="70" zoomScalePageLayoutView="0" workbookViewId="0" topLeftCell="A41">
      <selection activeCell="F58" sqref="A7:F5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62</v>
      </c>
      <c r="B1" s="62"/>
      <c r="C1" s="62"/>
      <c r="D1" s="62"/>
      <c r="E1" s="62"/>
      <c r="F1" s="62"/>
    </row>
    <row r="2" spans="1:6" ht="15">
      <c r="A2" s="62" t="s">
        <v>63</v>
      </c>
      <c r="B2" s="62"/>
      <c r="C2" s="62"/>
      <c r="D2" s="62"/>
      <c r="E2" s="62"/>
      <c r="F2" s="62"/>
    </row>
    <row r="3" spans="1:6" ht="15">
      <c r="A3" s="62" t="s">
        <v>64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95</v>
      </c>
      <c r="D5" s="19" t="s">
        <v>65</v>
      </c>
    </row>
    <row r="6" ht="1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3952.5</v>
      </c>
      <c r="C8" s="23">
        <v>12</v>
      </c>
      <c r="D8" s="24" t="s">
        <v>73</v>
      </c>
      <c r="E8" s="25">
        <v>4.07</v>
      </c>
      <c r="F8" s="26">
        <f>B8*C8*E8</f>
        <v>193040.1</v>
      </c>
    </row>
    <row r="9" spans="1:6" s="28" customFormat="1" ht="18" customHeight="1">
      <c r="A9" s="43" t="s">
        <v>74</v>
      </c>
      <c r="B9" s="30">
        <f>B8</f>
        <v>3952.5</v>
      </c>
      <c r="C9" s="41" t="s">
        <v>7</v>
      </c>
      <c r="D9" s="31" t="s">
        <v>7</v>
      </c>
      <c r="E9" s="32">
        <v>1.55</v>
      </c>
      <c r="F9" s="42">
        <f>B9*12*E9</f>
        <v>73516.5</v>
      </c>
    </row>
    <row r="10" spans="1:6" s="28" customFormat="1" ht="18.75" customHeight="1">
      <c r="A10" s="43" t="s">
        <v>75</v>
      </c>
      <c r="B10" s="30">
        <f>B8</f>
        <v>3952.5</v>
      </c>
      <c r="C10" s="41" t="s">
        <v>7</v>
      </c>
      <c r="D10" s="31" t="s">
        <v>7</v>
      </c>
      <c r="E10" s="32">
        <v>0.12</v>
      </c>
      <c r="F10" s="42">
        <f>B10*12*E10</f>
        <v>5691.599999999999</v>
      </c>
    </row>
    <row r="11" spans="1:6" s="28" customFormat="1" ht="57" customHeight="1">
      <c r="A11" s="43" t="s">
        <v>76</v>
      </c>
      <c r="B11" s="30">
        <f>B8</f>
        <v>3952.5</v>
      </c>
      <c r="C11" s="41" t="s">
        <v>7</v>
      </c>
      <c r="D11" s="31" t="s">
        <v>7</v>
      </c>
      <c r="E11" s="32">
        <v>1.1</v>
      </c>
      <c r="F11" s="42">
        <f>B11*12*E11</f>
        <v>52173.00000000001</v>
      </c>
    </row>
    <row r="12" spans="1:6" s="28" customFormat="1" ht="45.75" customHeight="1">
      <c r="A12" s="43" t="s">
        <v>77</v>
      </c>
      <c r="B12" s="30">
        <f>B8</f>
        <v>3952.5</v>
      </c>
      <c r="C12" s="41" t="s">
        <v>7</v>
      </c>
      <c r="D12" s="31" t="s">
        <v>7</v>
      </c>
      <c r="E12" s="32">
        <v>0.73</v>
      </c>
      <c r="F12" s="42">
        <f>B12*12*E12</f>
        <v>34623.9</v>
      </c>
    </row>
    <row r="13" spans="1:6" s="28" customFormat="1" ht="46.5" customHeight="1">
      <c r="A13" s="43" t="s">
        <v>78</v>
      </c>
      <c r="B13" s="30">
        <f>B8</f>
        <v>3952.5</v>
      </c>
      <c r="C13" s="41" t="s">
        <v>7</v>
      </c>
      <c r="D13" s="31" t="s">
        <v>7</v>
      </c>
      <c r="E13" s="32">
        <v>0.57</v>
      </c>
      <c r="F13" s="42">
        <f>B13*12*E13</f>
        <v>27035.1</v>
      </c>
    </row>
    <row r="14" spans="1:6" s="27" customFormat="1" ht="32.25" customHeight="1">
      <c r="A14" s="22" t="s">
        <v>79</v>
      </c>
      <c r="B14" s="23">
        <f>B8</f>
        <v>3952.5</v>
      </c>
      <c r="C14" s="23">
        <v>12</v>
      </c>
      <c r="D14" s="24" t="s">
        <v>73</v>
      </c>
      <c r="E14" s="25">
        <f>E15+E16+E28+E29+E32+E53</f>
        <v>8.275572715580857</v>
      </c>
      <c r="F14" s="26">
        <f>F15+F16+F28+F29+F32+F53</f>
        <v>382075.8139</v>
      </c>
    </row>
    <row r="15" spans="1:6" s="29" customFormat="1" ht="19.5" customHeight="1" outlineLevel="1">
      <c r="A15" s="43" t="s">
        <v>80</v>
      </c>
      <c r="B15" s="30">
        <f>B8</f>
        <v>3952.5</v>
      </c>
      <c r="C15" s="30">
        <v>12</v>
      </c>
      <c r="D15" s="31" t="s">
        <v>7</v>
      </c>
      <c r="E15" s="50">
        <v>1.11</v>
      </c>
      <c r="F15" s="42">
        <f>B15*C15*E15</f>
        <v>52647.3</v>
      </c>
    </row>
    <row r="16" spans="1:6" s="29" customFormat="1" ht="46.5" customHeight="1" outlineLevel="1">
      <c r="A16" s="43" t="s">
        <v>81</v>
      </c>
      <c r="B16" s="30">
        <f>B8</f>
        <v>3952.5</v>
      </c>
      <c r="C16" s="30" t="s">
        <v>7</v>
      </c>
      <c r="D16" s="31" t="s">
        <v>7</v>
      </c>
      <c r="E16" s="50">
        <f>F16/B16/12</f>
        <v>2.6402719797596457</v>
      </c>
      <c r="F16" s="42">
        <f>SUM(F17:F27)</f>
        <v>125228.09999999999</v>
      </c>
    </row>
    <row r="17" spans="1:6" s="29" customFormat="1" ht="19.5" customHeight="1" outlineLevel="2">
      <c r="A17" s="44" t="s">
        <v>96</v>
      </c>
      <c r="B17" s="30">
        <v>794</v>
      </c>
      <c r="C17" s="30">
        <v>87</v>
      </c>
      <c r="D17" s="31" t="s">
        <v>73</v>
      </c>
      <c r="E17" s="32">
        <v>0.35</v>
      </c>
      <c r="F17" s="42">
        <f>B17*C17*E17</f>
        <v>24177.3</v>
      </c>
    </row>
    <row r="18" spans="1:6" s="29" customFormat="1" ht="19.5" customHeight="1" outlineLevel="2">
      <c r="A18" s="44" t="s">
        <v>97</v>
      </c>
      <c r="B18" s="30">
        <v>3379</v>
      </c>
      <c r="C18" s="30">
        <v>126</v>
      </c>
      <c r="D18" s="31" t="s">
        <v>73</v>
      </c>
      <c r="E18" s="32">
        <v>0.1</v>
      </c>
      <c r="F18" s="42">
        <f aca="true" t="shared" si="0" ref="F18:F27">B18*C18*E18</f>
        <v>42575.4</v>
      </c>
    </row>
    <row r="19" spans="1:6" s="29" customFormat="1" ht="18" customHeight="1" outlineLevel="2">
      <c r="A19" s="44" t="s">
        <v>98</v>
      </c>
      <c r="B19" s="30">
        <v>2</v>
      </c>
      <c r="C19" s="30">
        <v>247</v>
      </c>
      <c r="D19" s="31" t="s">
        <v>82</v>
      </c>
      <c r="E19" s="32">
        <v>2.7</v>
      </c>
      <c r="F19" s="42">
        <f>B19*C19*E19</f>
        <v>1333.8000000000002</v>
      </c>
    </row>
    <row r="20" spans="1:6" s="29" customFormat="1" ht="19.5" customHeight="1" outlineLevel="2">
      <c r="A20" s="44" t="s">
        <v>99</v>
      </c>
      <c r="B20" s="30">
        <v>3379</v>
      </c>
      <c r="C20" s="30">
        <v>3</v>
      </c>
      <c r="D20" s="31" t="s">
        <v>73</v>
      </c>
      <c r="E20" s="32">
        <v>1.6</v>
      </c>
      <c r="F20" s="42">
        <f t="shared" si="0"/>
        <v>16219.2</v>
      </c>
    </row>
    <row r="21" spans="1:6" s="29" customFormat="1" ht="16.5" customHeight="1" outlineLevel="2">
      <c r="A21" s="44" t="s">
        <v>100</v>
      </c>
      <c r="B21" s="30">
        <v>1</v>
      </c>
      <c r="C21" s="30">
        <v>126</v>
      </c>
      <c r="D21" s="31" t="s">
        <v>73</v>
      </c>
      <c r="E21" s="32">
        <v>4.2</v>
      </c>
      <c r="F21" s="42">
        <f t="shared" si="0"/>
        <v>529.2</v>
      </c>
    </row>
    <row r="22" spans="1:6" s="29" customFormat="1" ht="20.25" customHeight="1" outlineLevel="2">
      <c r="A22" s="44" t="s">
        <v>101</v>
      </c>
      <c r="B22" s="30">
        <v>7.2</v>
      </c>
      <c r="C22" s="30">
        <v>126</v>
      </c>
      <c r="D22" s="31" t="s">
        <v>73</v>
      </c>
      <c r="E22" s="32">
        <v>1.5</v>
      </c>
      <c r="F22" s="42">
        <f t="shared" si="0"/>
        <v>1360.8000000000002</v>
      </c>
    </row>
    <row r="23" spans="1:6" s="29" customFormat="1" ht="18.75" customHeight="1" outlineLevel="2">
      <c r="A23" s="44" t="s">
        <v>102</v>
      </c>
      <c r="B23" s="30">
        <f>B17*0.8</f>
        <v>635.2</v>
      </c>
      <c r="C23" s="30">
        <v>65</v>
      </c>
      <c r="D23" s="31" t="s">
        <v>83</v>
      </c>
      <c r="E23" s="32">
        <v>0.5</v>
      </c>
      <c r="F23" s="42">
        <f t="shared" si="0"/>
        <v>20644</v>
      </c>
    </row>
    <row r="24" spans="1:6" s="29" customFormat="1" ht="18" customHeight="1" outlineLevel="2">
      <c r="A24" s="44" t="s">
        <v>103</v>
      </c>
      <c r="B24" s="30">
        <v>1</v>
      </c>
      <c r="C24" s="30">
        <v>109</v>
      </c>
      <c r="D24" s="31" t="s">
        <v>73</v>
      </c>
      <c r="E24" s="32">
        <v>4.2</v>
      </c>
      <c r="F24" s="42">
        <f t="shared" si="0"/>
        <v>457.8</v>
      </c>
    </row>
    <row r="25" spans="1:6" s="29" customFormat="1" ht="18" customHeight="1" outlineLevel="2">
      <c r="A25" s="44" t="s">
        <v>104</v>
      </c>
      <c r="B25" s="30">
        <f>B17*0.1</f>
        <v>79.4</v>
      </c>
      <c r="C25" s="30">
        <v>35</v>
      </c>
      <c r="D25" s="31" t="s">
        <v>73</v>
      </c>
      <c r="E25" s="32">
        <v>5</v>
      </c>
      <c r="F25" s="42">
        <f t="shared" si="0"/>
        <v>13895</v>
      </c>
    </row>
    <row r="26" spans="1:6" s="29" customFormat="1" ht="29.25" customHeight="1" outlineLevel="2">
      <c r="A26" s="44" t="s">
        <v>105</v>
      </c>
      <c r="B26" s="30">
        <v>7.2</v>
      </c>
      <c r="C26" s="30">
        <v>109</v>
      </c>
      <c r="D26" s="31" t="s">
        <v>73</v>
      </c>
      <c r="E26" s="32">
        <v>1.5</v>
      </c>
      <c r="F26" s="42">
        <f t="shared" si="0"/>
        <v>1177.2</v>
      </c>
    </row>
    <row r="27" spans="1:6" s="29" customFormat="1" ht="15.75" customHeight="1" outlineLevel="2">
      <c r="A27" s="44" t="s">
        <v>106</v>
      </c>
      <c r="B27" s="30">
        <f>B17*0.2</f>
        <v>158.8</v>
      </c>
      <c r="C27" s="40">
        <v>60</v>
      </c>
      <c r="D27" s="31" t="s">
        <v>73</v>
      </c>
      <c r="E27" s="32">
        <v>0.3</v>
      </c>
      <c r="F27" s="42">
        <f t="shared" si="0"/>
        <v>2858.4</v>
      </c>
    </row>
    <row r="28" spans="1:6" s="29" customFormat="1" ht="19.5" customHeight="1" outlineLevel="1">
      <c r="A28" s="43" t="s">
        <v>84</v>
      </c>
      <c r="B28" s="30">
        <f>B8</f>
        <v>3952.5</v>
      </c>
      <c r="C28" s="30">
        <v>6</v>
      </c>
      <c r="D28" s="31" t="s">
        <v>7</v>
      </c>
      <c r="E28" s="50">
        <v>0.44</v>
      </c>
      <c r="F28" s="42">
        <f>B28*C28*E28</f>
        <v>10434.6</v>
      </c>
    </row>
    <row r="29" spans="1:6" s="29" customFormat="1" ht="34.5" customHeight="1" outlineLevel="1">
      <c r="A29" s="43" t="s">
        <v>85</v>
      </c>
      <c r="B29" s="30">
        <v>3952.5</v>
      </c>
      <c r="C29" s="30" t="s">
        <v>7</v>
      </c>
      <c r="D29" s="34" t="s">
        <v>73</v>
      </c>
      <c r="E29" s="50">
        <f>F29/B29/12</f>
        <v>0.08399746995572423</v>
      </c>
      <c r="F29" s="42">
        <f>SUM(F30:F31)</f>
        <v>3984</v>
      </c>
    </row>
    <row r="30" spans="1:6" s="29" customFormat="1" ht="18" customHeight="1" outlineLevel="1">
      <c r="A30" s="44" t="s">
        <v>134</v>
      </c>
      <c r="B30" s="30">
        <v>498</v>
      </c>
      <c r="C30" s="30">
        <v>12</v>
      </c>
      <c r="D30" s="34" t="s">
        <v>73</v>
      </c>
      <c r="E30" s="32">
        <v>0.25</v>
      </c>
      <c r="F30" s="42">
        <f>B30*C30*E30</f>
        <v>1494</v>
      </c>
    </row>
    <row r="31" spans="1:6" s="29" customFormat="1" ht="18.75" customHeight="1" outlineLevel="1">
      <c r="A31" s="44" t="s">
        <v>135</v>
      </c>
      <c r="B31" s="30">
        <v>498</v>
      </c>
      <c r="C31" s="30">
        <v>1</v>
      </c>
      <c r="D31" s="34" t="s">
        <v>73</v>
      </c>
      <c r="E31" s="32">
        <v>5</v>
      </c>
      <c r="F31" s="42">
        <f>B31*C31*E31</f>
        <v>2490</v>
      </c>
    </row>
    <row r="32" spans="1:6" s="29" customFormat="1" ht="33.75" customHeight="1" outlineLevel="1">
      <c r="A32" s="43" t="s">
        <v>86</v>
      </c>
      <c r="B32" s="30">
        <f>B8</f>
        <v>3952.5</v>
      </c>
      <c r="C32" s="30">
        <v>12</v>
      </c>
      <c r="D32" s="31" t="s">
        <v>7</v>
      </c>
      <c r="E32" s="50">
        <f>F32/B32/C32</f>
        <v>3.941303265865486</v>
      </c>
      <c r="F32" s="42">
        <f>SUM(F33:F52)</f>
        <v>186936.01390000002</v>
      </c>
    </row>
    <row r="33" spans="1:6" s="29" customFormat="1" ht="18.75" customHeight="1" outlineLevel="1">
      <c r="A33" s="48" t="s">
        <v>107</v>
      </c>
      <c r="B33" s="33">
        <v>633.6</v>
      </c>
      <c r="C33" s="30" t="s">
        <v>127</v>
      </c>
      <c r="D33" s="34" t="s">
        <v>73</v>
      </c>
      <c r="E33" s="31">
        <v>3.83</v>
      </c>
      <c r="F33" s="32">
        <v>4853.376</v>
      </c>
    </row>
    <row r="34" spans="1:6" s="29" customFormat="1" ht="21" customHeight="1" outlineLevel="1">
      <c r="A34" s="49" t="s">
        <v>108</v>
      </c>
      <c r="B34" s="33">
        <v>524.6</v>
      </c>
      <c r="C34" s="30" t="s">
        <v>127</v>
      </c>
      <c r="D34" s="34" t="s">
        <v>73</v>
      </c>
      <c r="E34" s="31">
        <v>3.83</v>
      </c>
      <c r="F34" s="32">
        <v>4018.436</v>
      </c>
    </row>
    <row r="35" spans="1:6" s="29" customFormat="1" ht="18" customHeight="1" outlineLevel="1">
      <c r="A35" s="49" t="s">
        <v>109</v>
      </c>
      <c r="B35" s="33">
        <v>498</v>
      </c>
      <c r="C35" s="30" t="s">
        <v>127</v>
      </c>
      <c r="D35" s="34" t="s">
        <v>73</v>
      </c>
      <c r="E35" s="31">
        <v>3.83</v>
      </c>
      <c r="F35" s="32">
        <v>3813.9139999999998</v>
      </c>
    </row>
    <row r="36" spans="1:6" s="29" customFormat="1" ht="20.25" customHeight="1" outlineLevel="1">
      <c r="A36" s="49" t="s">
        <v>110</v>
      </c>
      <c r="B36" s="33">
        <v>24.5</v>
      </c>
      <c r="C36" s="30" t="s">
        <v>127</v>
      </c>
      <c r="D36" s="34" t="s">
        <v>73</v>
      </c>
      <c r="E36" s="31">
        <v>24.4</v>
      </c>
      <c r="F36" s="32">
        <v>1195.6</v>
      </c>
    </row>
    <row r="37" spans="1:6" s="29" customFormat="1" ht="21" customHeight="1" outlineLevel="1">
      <c r="A37" s="49" t="s">
        <v>111</v>
      </c>
      <c r="B37" s="33">
        <v>633.6</v>
      </c>
      <c r="C37" s="30" t="s">
        <v>128</v>
      </c>
      <c r="D37" s="34" t="s">
        <v>73</v>
      </c>
      <c r="E37" s="31">
        <v>41.83</v>
      </c>
      <c r="F37" s="32">
        <v>8834.496</v>
      </c>
    </row>
    <row r="38" spans="1:6" s="29" customFormat="1" ht="30" customHeight="1" outlineLevel="1">
      <c r="A38" s="49" t="s">
        <v>112</v>
      </c>
      <c r="B38" s="33">
        <v>57.599999999999994</v>
      </c>
      <c r="C38" s="30" t="s">
        <v>128</v>
      </c>
      <c r="D38" s="34" t="s">
        <v>73</v>
      </c>
      <c r="E38" s="31">
        <v>41.83</v>
      </c>
      <c r="F38" s="32">
        <v>2409.4079999999994</v>
      </c>
    </row>
    <row r="39" spans="1:6" s="29" customFormat="1" ht="21" customHeight="1" outlineLevel="1">
      <c r="A39" s="48" t="s">
        <v>113</v>
      </c>
      <c r="B39" s="33">
        <v>24.5</v>
      </c>
      <c r="C39" s="30" t="s">
        <v>128</v>
      </c>
      <c r="D39" s="34" t="s">
        <v>73</v>
      </c>
      <c r="E39" s="31">
        <v>264.54</v>
      </c>
      <c r="F39" s="32">
        <v>12962.460000000001</v>
      </c>
    </row>
    <row r="40" spans="1:6" s="29" customFormat="1" ht="19.5" customHeight="1" outlineLevel="1">
      <c r="A40" s="49" t="s">
        <v>114</v>
      </c>
      <c r="B40" s="33">
        <v>2</v>
      </c>
      <c r="C40" s="30" t="s">
        <v>128</v>
      </c>
      <c r="D40" s="34" t="s">
        <v>129</v>
      </c>
      <c r="E40" s="31">
        <v>201.74</v>
      </c>
      <c r="F40" s="32">
        <v>2017.4</v>
      </c>
    </row>
    <row r="41" spans="1:6" s="29" customFormat="1" ht="18" customHeight="1" outlineLevel="1">
      <c r="A41" s="49" t="s">
        <v>115</v>
      </c>
      <c r="B41" s="33">
        <v>2</v>
      </c>
      <c r="C41" s="30" t="s">
        <v>130</v>
      </c>
      <c r="D41" s="34" t="s">
        <v>129</v>
      </c>
      <c r="E41" s="31">
        <v>297.92</v>
      </c>
      <c r="F41" s="32">
        <v>595.84</v>
      </c>
    </row>
    <row r="42" spans="1:6" s="29" customFormat="1" ht="18" customHeight="1" outlineLevel="1">
      <c r="A42" s="49" t="s">
        <v>116</v>
      </c>
      <c r="B42" s="33">
        <v>2</v>
      </c>
      <c r="C42" s="30" t="s">
        <v>130</v>
      </c>
      <c r="D42" s="34" t="s">
        <v>129</v>
      </c>
      <c r="E42" s="31">
        <v>84.67</v>
      </c>
      <c r="F42" s="32">
        <v>169.34</v>
      </c>
    </row>
    <row r="43" spans="1:6" s="29" customFormat="1" ht="21" customHeight="1" outlineLevel="1">
      <c r="A43" s="49" t="s">
        <v>117</v>
      </c>
      <c r="B43" s="33">
        <v>0.63</v>
      </c>
      <c r="C43" s="30" t="s">
        <v>130</v>
      </c>
      <c r="D43" s="34" t="s">
        <v>73</v>
      </c>
      <c r="E43" s="31">
        <v>821.41</v>
      </c>
      <c r="F43" s="32">
        <v>517.4883</v>
      </c>
    </row>
    <row r="44" spans="1:6" s="29" customFormat="1" ht="19.5" customHeight="1" outlineLevel="1">
      <c r="A44" s="49" t="s">
        <v>118</v>
      </c>
      <c r="B44" s="33">
        <v>0.63</v>
      </c>
      <c r="C44" s="30" t="s">
        <v>130</v>
      </c>
      <c r="D44" s="34" t="s">
        <v>73</v>
      </c>
      <c r="E44" s="31">
        <v>125.72</v>
      </c>
      <c r="F44" s="32">
        <v>79.2036</v>
      </c>
    </row>
    <row r="45" spans="1:6" s="29" customFormat="1" ht="28.5" customHeight="1" outlineLevel="1">
      <c r="A45" s="49" t="s">
        <v>119</v>
      </c>
      <c r="B45" s="33">
        <v>416.9</v>
      </c>
      <c r="C45" s="30" t="s">
        <v>131</v>
      </c>
      <c r="D45" s="34" t="s">
        <v>73</v>
      </c>
      <c r="E45" s="31">
        <v>1.59</v>
      </c>
      <c r="F45" s="32">
        <v>68938.584</v>
      </c>
    </row>
    <row r="46" spans="1:6" s="29" customFormat="1" ht="15.75" customHeight="1" outlineLevel="1">
      <c r="A46" s="49" t="s">
        <v>120</v>
      </c>
      <c r="B46" s="33">
        <v>2073</v>
      </c>
      <c r="C46" s="30" t="s">
        <v>127</v>
      </c>
      <c r="D46" s="33" t="s">
        <v>73</v>
      </c>
      <c r="E46" s="31">
        <v>1.59</v>
      </c>
      <c r="F46" s="32">
        <v>6592.14</v>
      </c>
    </row>
    <row r="47" spans="1:6" s="29" customFormat="1" ht="18" customHeight="1" outlineLevel="1">
      <c r="A47" s="49" t="s">
        <v>121</v>
      </c>
      <c r="B47" s="33">
        <v>17.2</v>
      </c>
      <c r="C47" s="30" t="s">
        <v>130</v>
      </c>
      <c r="D47" s="33" t="s">
        <v>73</v>
      </c>
      <c r="E47" s="31">
        <v>81.42</v>
      </c>
      <c r="F47" s="32">
        <v>1400.424</v>
      </c>
    </row>
    <row r="48" spans="1:6" s="29" customFormat="1" ht="18" customHeight="1" outlineLevel="1">
      <c r="A48" s="49" t="s">
        <v>122</v>
      </c>
      <c r="B48" s="33">
        <v>2</v>
      </c>
      <c r="C48" s="31" t="s">
        <v>130</v>
      </c>
      <c r="D48" s="34" t="s">
        <v>129</v>
      </c>
      <c r="E48" s="31">
        <v>235.3</v>
      </c>
      <c r="F48" s="32">
        <v>470.6</v>
      </c>
    </row>
    <row r="49" spans="1:6" s="29" customFormat="1" ht="18" customHeight="1" outlineLevel="1">
      <c r="A49" s="48" t="s">
        <v>123</v>
      </c>
      <c r="B49" s="33">
        <v>1.8</v>
      </c>
      <c r="C49" s="30" t="s">
        <v>130</v>
      </c>
      <c r="D49" s="34" t="s">
        <v>73</v>
      </c>
      <c r="E49" s="31">
        <v>245.03</v>
      </c>
      <c r="F49" s="32">
        <v>441.05400000000003</v>
      </c>
    </row>
    <row r="50" spans="1:6" s="29" customFormat="1" ht="18.75" customHeight="1" outlineLevel="1">
      <c r="A50" s="49" t="s">
        <v>124</v>
      </c>
      <c r="B50" s="33">
        <v>210</v>
      </c>
      <c r="C50" s="30" t="s">
        <v>132</v>
      </c>
      <c r="D50" s="34" t="s">
        <v>133</v>
      </c>
      <c r="E50" s="31">
        <v>8.6</v>
      </c>
      <c r="F50" s="32">
        <v>903</v>
      </c>
    </row>
    <row r="51" spans="1:6" s="29" customFormat="1" ht="19.5" customHeight="1" outlineLevel="1">
      <c r="A51" s="49" t="s">
        <v>125</v>
      </c>
      <c r="B51" s="33">
        <v>25</v>
      </c>
      <c r="C51" s="30" t="s">
        <v>130</v>
      </c>
      <c r="D51" s="34" t="s">
        <v>73</v>
      </c>
      <c r="E51" s="31">
        <v>736.93</v>
      </c>
      <c r="F51" s="32">
        <v>18423.25</v>
      </c>
    </row>
    <row r="52" spans="1:6" s="29" customFormat="1" ht="20.25" customHeight="1" outlineLevel="1">
      <c r="A52" s="49" t="s">
        <v>126</v>
      </c>
      <c r="B52" s="33">
        <v>1</v>
      </c>
      <c r="C52" s="30" t="s">
        <v>130</v>
      </c>
      <c r="D52" s="34" t="s">
        <v>129</v>
      </c>
      <c r="E52" s="31">
        <v>48300</v>
      </c>
      <c r="F52" s="32">
        <v>48300</v>
      </c>
    </row>
    <row r="53" spans="1:6" s="29" customFormat="1" ht="33" customHeight="1" outlineLevel="1">
      <c r="A53" s="43" t="s">
        <v>87</v>
      </c>
      <c r="B53" s="30">
        <f>B8</f>
        <v>3952.5</v>
      </c>
      <c r="C53" s="30">
        <v>12</v>
      </c>
      <c r="D53" s="31" t="s">
        <v>24</v>
      </c>
      <c r="E53" s="50">
        <v>0.06</v>
      </c>
      <c r="F53" s="42">
        <f>B53*C53*E53</f>
        <v>2845.7999999999997</v>
      </c>
    </row>
    <row r="54" spans="1:6" s="27" customFormat="1" ht="48" customHeight="1">
      <c r="A54" s="22" t="s">
        <v>88</v>
      </c>
      <c r="B54" s="23">
        <f>B8</f>
        <v>3952.5</v>
      </c>
      <c r="C54" s="23">
        <v>12</v>
      </c>
      <c r="D54" s="24" t="s">
        <v>7</v>
      </c>
      <c r="E54" s="25">
        <f>SUM(E55:E57)</f>
        <v>8.71</v>
      </c>
      <c r="F54" s="26">
        <f>SUM(F55:F57)</f>
        <v>413115.30000000005</v>
      </c>
    </row>
    <row r="55" spans="1:6" s="28" customFormat="1" ht="30.75" customHeight="1">
      <c r="A55" s="43" t="s">
        <v>89</v>
      </c>
      <c r="B55" s="30">
        <f>B54</f>
        <v>3952.5</v>
      </c>
      <c r="C55" s="30">
        <v>12</v>
      </c>
      <c r="D55" s="31" t="s">
        <v>7</v>
      </c>
      <c r="E55" s="32">
        <v>0.62</v>
      </c>
      <c r="F55" s="42">
        <f>B55*C55*E55</f>
        <v>29406.6</v>
      </c>
    </row>
    <row r="56" spans="1:6" s="28" customFormat="1" ht="45.75" customHeight="1">
      <c r="A56" s="43" t="s">
        <v>90</v>
      </c>
      <c r="B56" s="30">
        <f>B55</f>
        <v>3952.5</v>
      </c>
      <c r="C56" s="30">
        <v>12</v>
      </c>
      <c r="D56" s="31" t="s">
        <v>7</v>
      </c>
      <c r="E56" s="32">
        <v>4.19</v>
      </c>
      <c r="F56" s="42">
        <f>B56*C56*E56</f>
        <v>198731.7</v>
      </c>
    </row>
    <row r="57" spans="1:6" s="28" customFormat="1" ht="18" customHeight="1">
      <c r="A57" s="43" t="s">
        <v>91</v>
      </c>
      <c r="B57" s="30">
        <f>B56</f>
        <v>3952.5</v>
      </c>
      <c r="C57" s="30">
        <v>12</v>
      </c>
      <c r="D57" s="31"/>
      <c r="E57" s="32">
        <v>3.9</v>
      </c>
      <c r="F57" s="42">
        <f>B57*C57*E57</f>
        <v>184977</v>
      </c>
    </row>
    <row r="58" spans="1:6" s="27" customFormat="1" ht="18" customHeight="1">
      <c r="A58" s="45" t="s">
        <v>92</v>
      </c>
      <c r="B58" s="46"/>
      <c r="C58" s="46"/>
      <c r="D58" s="47"/>
      <c r="E58" s="25">
        <f>E8+E14+E54</f>
        <v>21.05557271558086</v>
      </c>
      <c r="F58" s="35">
        <f>F8+F14+F54</f>
        <v>988231.2139000001</v>
      </c>
    </row>
    <row r="59" spans="1:6" ht="15">
      <c r="A59" s="36"/>
      <c r="B59" s="37"/>
      <c r="C59" s="37"/>
      <c r="D59" s="37"/>
      <c r="E59" s="37"/>
      <c r="F59" s="37"/>
    </row>
    <row r="61" spans="1:5" ht="15">
      <c r="A61" s="18" t="s">
        <v>93</v>
      </c>
      <c r="B61" s="38"/>
      <c r="C61" s="19" t="s">
        <v>94</v>
      </c>
      <c r="E61" s="39"/>
    </row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2019-05-17T08:50:31Z</cp:lastPrinted>
  <dcterms:created xsi:type="dcterms:W3CDTF">2018-04-02T07:45:01Z</dcterms:created>
  <dcterms:modified xsi:type="dcterms:W3CDTF">2019-05-17T08:50:33Z</dcterms:modified>
  <cp:category/>
  <cp:version/>
  <cp:contentType/>
  <cp:contentStatus/>
</cp:coreProperties>
</file>